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Shir\Desktop\גיבוי 090325\משרד החינוך\תווי שי\"/>
    </mc:Choice>
  </mc:AlternateContent>
  <xr:revisionPtr revIDLastSave="0" documentId="13_ncr:1_{380305FB-E20C-4CF2-A884-54DF676E7A7F}" xr6:coauthVersionLast="47" xr6:coauthVersionMax="47" xr10:uidLastSave="{00000000-0000-0000-0000-000000000000}"/>
  <bookViews>
    <workbookView xWindow="-120" yWindow="-120" windowWidth="20730" windowHeight="11160" tabRatio="805" activeTab="2" xr2:uid="{AACFDEA7-8650-404F-9A77-FF096FC76656}"/>
  </bookViews>
  <sheets>
    <sheet name="מחוון" sheetId="22" r:id="rId1"/>
    <sheet name="קריטריונים" sheetId="16" r:id="rId2"/>
    <sheet name="סיכום הצעות" sheetId="2" r:id="rId3"/>
  </sheets>
  <definedNames>
    <definedName name="_xlnm.Print_Area" localSheetId="0">מחוון!$A$1:$I$25</definedName>
    <definedName name="_xlnm.Print_Area" localSheetId="2">'סיכום הצעות'!$A$1:$L$30</definedName>
    <definedName name="_xlnm.Print_Area" localSheetId="1">קריטריונים!$A$1:$N$14</definedName>
    <definedName name="_xlnm.Print_Titles" localSheetId="0">מחוון!$1:$3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6" l="1"/>
  <c r="B6" i="16"/>
  <c r="E1" i="16"/>
  <c r="F15" i="22"/>
  <c r="H15" i="22" s="1"/>
  <c r="F16" i="22"/>
  <c r="F14" i="22"/>
  <c r="J5" i="22"/>
  <c r="C2" i="2"/>
  <c r="H16" i="22"/>
  <c r="E10" i="22"/>
  <c r="F7" i="2"/>
  <c r="G12" i="2"/>
  <c r="J12" i="2"/>
  <c r="H20" i="2"/>
  <c r="C25" i="2"/>
  <c r="E9" i="16"/>
  <c r="G10" i="2"/>
  <c r="J14" i="22" l="1"/>
  <c r="J8" i="2"/>
  <c r="J10" i="2"/>
  <c r="K10" i="2" s="1"/>
  <c r="G8" i="2"/>
  <c r="K8" i="2" s="1"/>
  <c r="H14" i="22"/>
  <c r="K12" i="2"/>
</calcChain>
</file>

<file path=xl/sharedStrings.xml><?xml version="1.0" encoding="utf-8"?>
<sst xmlns="http://schemas.openxmlformats.org/spreadsheetml/2006/main" count="135" uniqueCount="85">
  <si>
    <t>דף:</t>
  </si>
  <si>
    <t>מתוך:</t>
  </si>
  <si>
    <t>פרוט הנושא</t>
  </si>
  <si>
    <t>משקל</t>
  </si>
  <si>
    <t>יחסי</t>
  </si>
  <si>
    <t>הצעה:</t>
  </si>
  <si>
    <t>ערך</t>
  </si>
  <si>
    <t>ציון</t>
  </si>
  <si>
    <t>הערות</t>
  </si>
  <si>
    <t>ציון משוקלל לנושא</t>
  </si>
  <si>
    <t>מספר</t>
  </si>
  <si>
    <t>שם המציע</t>
  </si>
  <si>
    <t>הקריטריון</t>
  </si>
  <si>
    <t>משקל יחסי =&gt;</t>
  </si>
  <si>
    <t>ציון מוחלט =&gt;</t>
  </si>
  <si>
    <t>ציון יחסי  =&gt;&gt;</t>
  </si>
  <si>
    <t>סה"כ</t>
  </si>
  <si>
    <t>הערכה כוללת</t>
  </si>
  <si>
    <t>משרד החינוך</t>
  </si>
  <si>
    <r>
      <t xml:space="preserve">ציון </t>
    </r>
    <r>
      <rPr>
        <sz val="9"/>
        <rFont val="Arial"/>
        <family val="2"/>
        <charset val="177"/>
      </rPr>
      <t>1-10</t>
    </r>
  </si>
  <si>
    <t>מכרז מס':</t>
  </si>
  <si>
    <t>קוד מכרז:</t>
  </si>
  <si>
    <t>תאריך עדכון:</t>
  </si>
  <si>
    <t>סה"כ הצעת המחיר ללא מע"מ</t>
  </si>
  <si>
    <t>סה"כ הצעת המחיר כולל מע"מ</t>
  </si>
  <si>
    <t>המשרד</t>
  </si>
  <si>
    <t>ציון מעבר מציון כולל של סעיפי האיכות לציון המחיר</t>
  </si>
  <si>
    <t>היחידה</t>
  </si>
  <si>
    <t xml:space="preserve">משרד החינוך </t>
  </si>
  <si>
    <t>סה"כ משקל סעיפי איכות:</t>
  </si>
  <si>
    <t>משקל מחיר:</t>
  </si>
  <si>
    <t>משקל סעיפי האיכות</t>
  </si>
  <si>
    <t>משקל  מחיר</t>
  </si>
  <si>
    <t>חוות דעת</t>
  </si>
  <si>
    <t xml:space="preserve">ציון מינימום נדרש בכל אחד מסעיפי האיכות בפני עצמו הינו </t>
  </si>
  <si>
    <t>חוות דעת על המציע</t>
  </si>
  <si>
    <t>נסיון הגוף המציע</t>
  </si>
  <si>
    <t>ציון סעיפי האיכות</t>
  </si>
  <si>
    <t>מחיר משוקלל</t>
  </si>
  <si>
    <t>ציון המחיר</t>
  </si>
  <si>
    <t>ציון כולל</t>
  </si>
  <si>
    <t>דירוג יחסי</t>
  </si>
  <si>
    <t>מס' מציע: ______________________</t>
  </si>
  <si>
    <t>סעיף ראשי</t>
  </si>
  <si>
    <t>סעיף משנה</t>
  </si>
  <si>
    <t>מרכיב ציון</t>
  </si>
  <si>
    <t>היקף שהוצג</t>
  </si>
  <si>
    <t>ציון משוקלל לסעיף</t>
  </si>
  <si>
    <t>ניסיון המציע</t>
  </si>
  <si>
    <t>ציון 1 - 10</t>
  </si>
  <si>
    <t>שם וחתימה</t>
  </si>
  <si>
    <t>ההיקף הנדרש</t>
  </si>
  <si>
    <t>עפ"י היקפים מינימליים נדרשים</t>
  </si>
  <si>
    <t>עפ"י המחוון</t>
  </si>
  <si>
    <t>פסול</t>
  </si>
  <si>
    <t>יחידת חישוב</t>
  </si>
  <si>
    <t>כמות</t>
  </si>
  <si>
    <t>יחידת ספירה</t>
  </si>
  <si>
    <t>נסיון המציע</t>
  </si>
  <si>
    <t>הצעת המחיר</t>
  </si>
  <si>
    <t>הערה : בכל הקשור לתנאי סף - אם פסול באחד הפרטים ההצעה תפסל על הסף ולא ייערך שיקלול של המרכיבים האחרים</t>
  </si>
  <si>
    <t>חוות דעת מס' 1</t>
  </si>
  <si>
    <t>חוות דעת מס' 2</t>
  </si>
  <si>
    <t>חוות דעת מס' 3</t>
  </si>
  <si>
    <t>ציון סופי משוקלל</t>
  </si>
  <si>
    <r>
      <t xml:space="preserve">חוות דעת שנלקחה מאנשי הקשר כפי שמפורט בטופס בדיקת ההצעות </t>
    </r>
    <r>
      <rPr>
        <b/>
        <sz val="11"/>
        <rFont val="Arial"/>
        <family val="2"/>
      </rPr>
      <t>(*)</t>
    </r>
  </si>
  <si>
    <r>
      <t xml:space="preserve">שנות ניסיון בביצוע הפעילות
</t>
    </r>
    <r>
      <rPr>
        <b/>
        <sz val="11"/>
        <color indexed="10"/>
        <rFont val="Arial"/>
        <family val="2"/>
      </rPr>
      <t/>
    </r>
  </si>
  <si>
    <t>פחות מ- 3 שנים</t>
  </si>
  <si>
    <t>לכל שנה +1</t>
  </si>
  <si>
    <t>ציון איכות משוקלל</t>
  </si>
  <si>
    <t>ציון מחיר משוקלל</t>
  </si>
  <si>
    <t>ניסיון</t>
  </si>
  <si>
    <t>7 שנים ומעלה</t>
  </si>
  <si>
    <t>מספר רשתות מוצעות</t>
  </si>
  <si>
    <t>פחות מ- 9 רשתות</t>
  </si>
  <si>
    <t>9 רשתות</t>
  </si>
  <si>
    <t>10 - 14 רשתות</t>
  </si>
  <si>
    <t>15 - 18 רשתות</t>
  </si>
  <si>
    <t>19 רשתות ומעלה</t>
  </si>
  <si>
    <t>4 עד 6 שנים</t>
  </si>
  <si>
    <t>הנושא: לאספקת תווי שי לרווחת העובד</t>
  </si>
  <si>
    <t>9/3.2026</t>
  </si>
  <si>
    <t>שנות ניסיון בביצוע הפעילות</t>
  </si>
  <si>
    <t>אחוז תוספת לערך התו</t>
  </si>
  <si>
    <t>אחוז תוספת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</si>
</sst>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&quot;¤&quot;\ * #,##0.00_ ;_ &quot;¤&quot;\ * \-#,##0.00_ ;_ &quot;¤&quot;\ * &quot;-&quot;??_ ;_ @_ "/>
    <numFmt numFmtId="165" formatCode="_ [$₪-40D]\ * #,##0.00_ ;_ [$₪-40D]\ * \-#,##0.00_ ;_ [$₪-40D]\ * &quot;-&quot;??_ ;_ @_ "/>
  </numFmts>
  <fonts count="34" x14ac:knownFonts="1">
    <font>
      <sz val="10"/>
      <name val="Arial"/>
      <charset val="177"/>
    </font>
    <font>
      <sz val="10"/>
      <name val="Arial"/>
      <family val="2"/>
    </font>
    <font>
      <sz val="9"/>
      <name val="Arial"/>
      <family val="2"/>
      <charset val="177"/>
    </font>
    <font>
      <b/>
      <sz val="10"/>
      <name val="Arial"/>
      <family val="2"/>
      <charset val="177"/>
    </font>
    <font>
      <b/>
      <sz val="11"/>
      <name val="Arial"/>
      <family val="2"/>
      <charset val="177"/>
    </font>
    <font>
      <b/>
      <sz val="9"/>
      <name val="Arial"/>
      <family val="2"/>
      <charset val="177"/>
    </font>
    <font>
      <sz val="11"/>
      <name val="Arial"/>
      <family val="2"/>
      <charset val="177"/>
    </font>
    <font>
      <sz val="10"/>
      <name val="Arial"/>
      <family val="2"/>
      <charset val="177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sz val="11"/>
      <name val="David"/>
      <family val="2"/>
      <charset val="177"/>
    </font>
    <font>
      <sz val="10"/>
      <name val="David"/>
      <family val="2"/>
      <charset val="177"/>
    </font>
    <font>
      <sz val="9"/>
      <name val="David"/>
      <family val="2"/>
      <charset val="177"/>
    </font>
    <font>
      <b/>
      <sz val="9"/>
      <name val="David"/>
      <family val="2"/>
      <charset val="177"/>
    </font>
    <font>
      <sz val="72"/>
      <name val="David"/>
      <family val="2"/>
      <charset val="177"/>
    </font>
    <font>
      <b/>
      <sz val="10"/>
      <name val="David"/>
      <family val="2"/>
      <charset val="177"/>
    </font>
    <font>
      <b/>
      <sz val="11"/>
      <name val="David"/>
      <family val="2"/>
      <charset val="177"/>
    </font>
    <font>
      <b/>
      <sz val="8"/>
      <name val="Arial"/>
      <family val="2"/>
      <charset val="177"/>
    </font>
    <font>
      <sz val="9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indexed="10"/>
      <name val="Arial"/>
      <family val="2"/>
    </font>
    <font>
      <sz val="10"/>
      <name val="Arial"/>
      <family val="2"/>
    </font>
    <font>
      <b/>
      <sz val="9"/>
      <name val="David"/>
      <family val="2"/>
      <charset val="177"/>
    </font>
    <font>
      <sz val="9"/>
      <name val="David"/>
      <family val="2"/>
      <charset val="177"/>
    </font>
    <font>
      <b/>
      <i/>
      <sz val="11"/>
      <name val="David"/>
      <family val="2"/>
      <charset val="177"/>
    </font>
    <font>
      <b/>
      <sz val="14"/>
      <name val="David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8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6">
    <xf numFmtId="0" fontId="0" fillId="0" borderId="0" xfId="0"/>
    <xf numFmtId="9" fontId="4" fillId="0" borderId="4" xfId="0" applyNumberFormat="1" applyFont="1" applyBorder="1" applyAlignment="1">
      <alignment horizontal="centerContinuous" vertical="center"/>
    </xf>
    <xf numFmtId="0" fontId="9" fillId="0" borderId="5" xfId="0" applyFont="1" applyBorder="1" applyAlignment="1">
      <alignment horizontal="centerContinuous" vertical="center" readingOrder="2"/>
    </xf>
    <xf numFmtId="0" fontId="8" fillId="0" borderId="6" xfId="0" applyFont="1" applyBorder="1" applyAlignment="1">
      <alignment horizontal="center" vertical="center" readingOrder="2"/>
    </xf>
    <xf numFmtId="0" fontId="11" fillId="0" borderId="0" xfId="0" applyFont="1" applyAlignment="1">
      <alignment readingOrder="2"/>
    </xf>
    <xf numFmtId="0" fontId="9" fillId="0" borderId="1" xfId="0" applyFont="1" applyBorder="1" applyAlignment="1">
      <alignment horizontal="center" vertical="center" readingOrder="2"/>
    </xf>
    <xf numFmtId="0" fontId="11" fillId="0" borderId="0" xfId="0" applyFont="1" applyAlignment="1">
      <alignment horizontal="center" readingOrder="2"/>
    </xf>
    <xf numFmtId="0" fontId="11" fillId="0" borderId="0" xfId="0" applyFont="1"/>
    <xf numFmtId="0" fontId="10" fillId="0" borderId="7" xfId="0" applyFont="1" applyBorder="1" applyAlignment="1">
      <alignment horizontal="centerContinuous" vertical="center"/>
    </xf>
    <xf numFmtId="0" fontId="10" fillId="0" borderId="0" xfId="0" applyFont="1" applyAlignment="1">
      <alignment horizontal="centerContinuous" vertical="center"/>
    </xf>
    <xf numFmtId="0" fontId="10" fillId="0" borderId="8" xfId="0" applyFont="1" applyBorder="1" applyAlignment="1">
      <alignment horizontal="centerContinuous" vertical="center"/>
    </xf>
    <xf numFmtId="0" fontId="10" fillId="0" borderId="0" xfId="0" applyFont="1"/>
    <xf numFmtId="0" fontId="10" fillId="0" borderId="9" xfId="0" applyFont="1" applyBorder="1" applyAlignment="1">
      <alignment horizontal="center" vertical="center"/>
    </xf>
    <xf numFmtId="0" fontId="11" fillId="0" borderId="10" xfId="0" applyFont="1" applyBorder="1"/>
    <xf numFmtId="0" fontId="11" fillId="0" borderId="11" xfId="0" applyFont="1" applyBorder="1"/>
    <xf numFmtId="0" fontId="11" fillId="0" borderId="12" xfId="0" applyFont="1" applyBorder="1"/>
    <xf numFmtId="0" fontId="11" fillId="0" borderId="5" xfId="0" applyFont="1" applyBorder="1"/>
    <xf numFmtId="0" fontId="11" fillId="0" borderId="6" xfId="0" applyFont="1" applyBorder="1"/>
    <xf numFmtId="0" fontId="11" fillId="0" borderId="4" xfId="0" applyFont="1" applyBorder="1"/>
    <xf numFmtId="0" fontId="11" fillId="0" borderId="7" xfId="0" applyFont="1" applyBorder="1"/>
    <xf numFmtId="9" fontId="15" fillId="0" borderId="0" xfId="0" applyNumberFormat="1" applyFont="1" applyAlignment="1">
      <alignment horizontal="center"/>
    </xf>
    <xf numFmtId="0" fontId="11" fillId="0" borderId="13" xfId="0" applyFont="1" applyBorder="1"/>
    <xf numFmtId="0" fontId="11" fillId="0" borderId="1" xfId="0" applyFont="1" applyBorder="1"/>
    <xf numFmtId="0" fontId="11" fillId="0" borderId="14" xfId="0" applyFont="1" applyBorder="1"/>
    <xf numFmtId="0" fontId="7" fillId="0" borderId="12" xfId="0" applyFont="1" applyBorder="1"/>
    <xf numFmtId="0" fontId="7" fillId="0" borderId="15" xfId="0" applyFont="1" applyBorder="1"/>
    <xf numFmtId="0" fontId="16" fillId="0" borderId="16" xfId="0" applyFont="1" applyBorder="1" applyAlignment="1">
      <alignment horizontal="center" vertical="center" readingOrder="2"/>
    </xf>
    <xf numFmtId="0" fontId="16" fillId="0" borderId="5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17" fillId="0" borderId="4" xfId="0" applyFont="1" applyBorder="1" applyAlignment="1">
      <alignment vertical="center"/>
    </xf>
    <xf numFmtId="0" fontId="16" fillId="0" borderId="13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13" fillId="0" borderId="13" xfId="0" applyFont="1" applyBorder="1" applyAlignment="1">
      <alignment vertical="center"/>
    </xf>
    <xf numFmtId="22" fontId="3" fillId="0" borderId="14" xfId="0" applyNumberFormat="1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 readingOrder="2"/>
    </xf>
    <xf numFmtId="0" fontId="4" fillId="0" borderId="4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 readingOrder="2"/>
    </xf>
    <xf numFmtId="0" fontId="9" fillId="0" borderId="0" xfId="0" applyFont="1"/>
    <xf numFmtId="0" fontId="16" fillId="0" borderId="0" xfId="0" applyFont="1" applyAlignment="1">
      <alignment horizontal="center" vertical="center"/>
    </xf>
    <xf numFmtId="9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6" fillId="0" borderId="0" xfId="0" applyFont="1" applyAlignment="1">
      <alignment horizontal="right" vertical="center" wrapText="1"/>
    </xf>
    <xf numFmtId="0" fontId="10" fillId="0" borderId="4" xfId="0" applyFont="1" applyBorder="1" applyAlignment="1">
      <alignment horizontal="center" vertical="center" wrapText="1" readingOrder="2"/>
    </xf>
    <xf numFmtId="0" fontId="10" fillId="0" borderId="17" xfId="0" applyFont="1" applyBorder="1" applyAlignment="1">
      <alignment horizontal="center" vertical="center" wrapText="1" readingOrder="2"/>
    </xf>
    <xf numFmtId="0" fontId="11" fillId="0" borderId="0" xfId="0" applyFont="1" applyAlignment="1">
      <alignment horizontal="center" vertical="center" wrapText="1" readingOrder="2"/>
    </xf>
    <xf numFmtId="0" fontId="10" fillId="0" borderId="14" xfId="0" applyFont="1" applyBorder="1" applyAlignment="1">
      <alignment horizontal="center" vertical="center" wrapText="1" readingOrder="2"/>
    </xf>
    <xf numFmtId="0" fontId="10" fillId="0" borderId="1" xfId="0" applyFont="1" applyBorder="1" applyAlignment="1">
      <alignment horizontal="center" vertical="center" wrapText="1" readingOrder="2"/>
    </xf>
    <xf numFmtId="0" fontId="10" fillId="0" borderId="18" xfId="0" applyFont="1" applyBorder="1" applyAlignment="1">
      <alignment horizontal="center" vertical="center" wrapText="1" readingOrder="2"/>
    </xf>
    <xf numFmtId="0" fontId="14" fillId="0" borderId="0" xfId="0" applyFont="1" applyAlignment="1">
      <alignment horizontal="center" vertical="center" wrapText="1" readingOrder="2"/>
    </xf>
    <xf numFmtId="0" fontId="12" fillId="0" borderId="19" xfId="0" applyFont="1" applyBorder="1" applyAlignment="1">
      <alignment horizontal="center" vertical="center" wrapText="1" readingOrder="2"/>
    </xf>
    <xf numFmtId="9" fontId="2" fillId="0" borderId="20" xfId="0" applyNumberFormat="1" applyFont="1" applyBorder="1" applyAlignment="1">
      <alignment horizontal="center" vertical="center" wrapText="1" readingOrder="2"/>
    </xf>
    <xf numFmtId="0" fontId="13" fillId="0" borderId="21" xfId="0" applyFont="1" applyBorder="1" applyAlignment="1">
      <alignment horizontal="center" vertical="center" wrapText="1" readingOrder="2"/>
    </xf>
    <xf numFmtId="0" fontId="13" fillId="0" borderId="6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4" fontId="18" fillId="0" borderId="17" xfId="0" applyNumberFormat="1" applyFont="1" applyBorder="1" applyAlignment="1">
      <alignment horizontal="center" vertical="center" wrapText="1" readingOrder="2"/>
    </xf>
    <xf numFmtId="4" fontId="18" fillId="0" borderId="23" xfId="0" applyNumberFormat="1" applyFont="1" applyBorder="1" applyAlignment="1">
      <alignment horizontal="center" vertical="center" wrapText="1" readingOrder="2"/>
    </xf>
    <xf numFmtId="4" fontId="18" fillId="0" borderId="24" xfId="0" applyNumberFormat="1" applyFont="1" applyBorder="1" applyAlignment="1">
      <alignment horizontal="center" vertical="center" wrapText="1" readingOrder="2"/>
    </xf>
    <xf numFmtId="4" fontId="22" fillId="0" borderId="17" xfId="0" applyNumberFormat="1" applyFont="1" applyBorder="1" applyAlignment="1">
      <alignment horizontal="center" vertical="center" wrapText="1" readingOrder="2"/>
    </xf>
    <xf numFmtId="4" fontId="22" fillId="0" borderId="24" xfId="0" applyNumberFormat="1" applyFont="1" applyBorder="1" applyAlignment="1">
      <alignment horizontal="center" vertical="center" wrapText="1" readingOrder="2"/>
    </xf>
    <xf numFmtId="4" fontId="22" fillId="0" borderId="25" xfId="0" applyNumberFormat="1" applyFont="1" applyBorder="1" applyAlignment="1">
      <alignment horizontal="center" vertical="center" wrapText="1" readingOrder="2"/>
    </xf>
    <xf numFmtId="0" fontId="0" fillId="0" borderId="0" xfId="0" applyAlignment="1">
      <alignment horizontal="center" vertical="center"/>
    </xf>
    <xf numFmtId="0" fontId="4" fillId="0" borderId="20" xfId="0" applyFont="1" applyBorder="1" applyAlignment="1">
      <alignment horizontal="center" vertical="center" wrapText="1" readingOrder="2"/>
    </xf>
    <xf numFmtId="4" fontId="18" fillId="0" borderId="26" xfId="0" applyNumberFormat="1" applyFont="1" applyBorder="1" applyAlignment="1">
      <alignment horizontal="center" vertical="center" wrapText="1" readingOrder="2"/>
    </xf>
    <xf numFmtId="9" fontId="18" fillId="0" borderId="10" xfId="0" applyNumberFormat="1" applyFont="1" applyBorder="1" applyAlignment="1">
      <alignment horizontal="center" vertical="center" wrapText="1" readingOrder="2"/>
    </xf>
    <xf numFmtId="0" fontId="16" fillId="2" borderId="27" xfId="0" applyFont="1" applyFill="1" applyBorder="1" applyAlignment="1">
      <alignment horizontal="center" vertical="center" wrapText="1" readingOrder="2"/>
    </xf>
    <xf numFmtId="0" fontId="13" fillId="2" borderId="28" xfId="0" applyFont="1" applyFill="1" applyBorder="1" applyAlignment="1">
      <alignment horizontal="center" vertical="center" wrapText="1" readingOrder="2"/>
    </xf>
    <xf numFmtId="9" fontId="5" fillId="2" borderId="29" xfId="0" applyNumberFormat="1" applyFont="1" applyFill="1" applyBorder="1" applyAlignment="1">
      <alignment horizontal="center" vertical="center" wrapText="1" readingOrder="2"/>
    </xf>
    <xf numFmtId="4" fontId="22" fillId="2" borderId="30" xfId="0" applyNumberFormat="1" applyFont="1" applyFill="1" applyBorder="1" applyAlignment="1">
      <alignment horizontal="center" vertical="center" wrapText="1" readingOrder="2"/>
    </xf>
    <xf numFmtId="4" fontId="22" fillId="2" borderId="31" xfId="0" applyNumberFormat="1" applyFont="1" applyFill="1" applyBorder="1" applyAlignment="1">
      <alignment horizontal="center" vertical="center" wrapText="1" readingOrder="2"/>
    </xf>
    <xf numFmtId="0" fontId="13" fillId="2" borderId="29" xfId="0" applyFont="1" applyFill="1" applyBorder="1" applyAlignment="1">
      <alignment horizontal="center" vertical="center" wrapText="1" readingOrder="2"/>
    </xf>
    <xf numFmtId="3" fontId="5" fillId="2" borderId="29" xfId="0" applyNumberFormat="1" applyFont="1" applyFill="1" applyBorder="1" applyAlignment="1">
      <alignment horizontal="center" vertical="center" wrapText="1" readingOrder="2"/>
    </xf>
    <xf numFmtId="3" fontId="5" fillId="2" borderId="30" xfId="0" applyNumberFormat="1" applyFont="1" applyFill="1" applyBorder="1" applyAlignment="1">
      <alignment horizontal="center" vertical="center" wrapText="1" readingOrder="2"/>
    </xf>
    <xf numFmtId="4" fontId="22" fillId="2" borderId="32" xfId="0" applyNumberFormat="1" applyFont="1" applyFill="1" applyBorder="1" applyAlignment="1">
      <alignment horizontal="center" vertical="center" wrapText="1" readingOrder="2"/>
    </xf>
    <xf numFmtId="0" fontId="1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/>
    <xf numFmtId="0" fontId="13" fillId="0" borderId="6" xfId="0" applyFont="1" applyBorder="1" applyAlignment="1">
      <alignment horizontal="right" vertical="center"/>
    </xf>
    <xf numFmtId="0" fontId="13" fillId="0" borderId="1" xfId="0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26" fillId="0" borderId="36" xfId="0" applyFont="1" applyBorder="1" applyAlignment="1">
      <alignment horizontal="center" vertical="center" wrapText="1"/>
    </xf>
    <xf numFmtId="0" fontId="26" fillId="0" borderId="37" xfId="0" applyFont="1" applyBorder="1" applyAlignment="1">
      <alignment horizontal="center" vertical="center" wrapText="1"/>
    </xf>
    <xf numFmtId="0" fontId="26" fillId="0" borderId="38" xfId="0" applyFont="1" applyBorder="1" applyAlignment="1">
      <alignment horizontal="center" vertical="center" wrapText="1"/>
    </xf>
    <xf numFmtId="0" fontId="26" fillId="0" borderId="39" xfId="0" applyFont="1" applyBorder="1" applyAlignment="1">
      <alignment horizontal="center" vertical="center" wrapText="1"/>
    </xf>
    <xf numFmtId="0" fontId="27" fillId="0" borderId="40" xfId="0" applyFont="1" applyBorder="1" applyAlignment="1">
      <alignment horizontal="center" vertical="center" wrapText="1" readingOrder="2"/>
    </xf>
    <xf numFmtId="0" fontId="27" fillId="0" borderId="4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7" fillId="0" borderId="42" xfId="0" applyFont="1" applyBorder="1" applyAlignment="1">
      <alignment horizontal="center" vertical="center" wrapText="1" readingOrder="2"/>
    </xf>
    <xf numFmtId="0" fontId="27" fillId="0" borderId="43" xfId="0" applyFont="1" applyBorder="1" applyAlignment="1">
      <alignment horizontal="center" vertical="center" wrapText="1"/>
    </xf>
    <xf numFmtId="0" fontId="27" fillId="0" borderId="43" xfId="0" quotePrefix="1" applyFont="1" applyBorder="1" applyAlignment="1">
      <alignment horizontal="center" vertical="center" wrapText="1"/>
    </xf>
    <xf numFmtId="0" fontId="27" fillId="0" borderId="44" xfId="0" applyFont="1" applyBorder="1" applyAlignment="1">
      <alignment horizontal="center" vertical="center" wrapText="1" readingOrder="2"/>
    </xf>
    <xf numFmtId="0" fontId="27" fillId="0" borderId="45" xfId="0" applyFont="1" applyBorder="1" applyAlignment="1">
      <alignment horizontal="center" vertical="center" wrapText="1"/>
    </xf>
    <xf numFmtId="17" fontId="27" fillId="0" borderId="42" xfId="0" applyNumberFormat="1" applyFont="1" applyBorder="1" applyAlignment="1">
      <alignment horizontal="center" vertical="center" wrapText="1" readingOrder="2"/>
    </xf>
    <xf numFmtId="0" fontId="0" fillId="0" borderId="17" xfId="0" applyBorder="1"/>
    <xf numFmtId="0" fontId="25" fillId="0" borderId="0" xfId="0" applyFont="1"/>
    <xf numFmtId="4" fontId="27" fillId="0" borderId="47" xfId="0" applyNumberFormat="1" applyFont="1" applyBorder="1" applyAlignment="1">
      <alignment horizontal="center" vertical="center" wrapText="1" readingOrder="2"/>
    </xf>
    <xf numFmtId="3" fontId="27" fillId="0" borderId="47" xfId="0" applyNumberFormat="1" applyFont="1" applyBorder="1" applyAlignment="1">
      <alignment horizontal="center" vertical="center" wrapText="1" readingOrder="2"/>
    </xf>
    <xf numFmtId="3" fontId="25" fillId="0" borderId="0" xfId="0" applyNumberFormat="1" applyFont="1"/>
    <xf numFmtId="3" fontId="26" fillId="0" borderId="39" xfId="0" applyNumberFormat="1" applyFont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30" fillId="0" borderId="20" xfId="0" applyFont="1" applyBorder="1" applyAlignment="1">
      <alignment horizontal="center" vertical="center" wrapText="1" readingOrder="2"/>
    </xf>
    <xf numFmtId="0" fontId="30" fillId="0" borderId="10" xfId="0" applyFont="1" applyBorder="1" applyAlignment="1">
      <alignment horizontal="center" vertical="center" wrapText="1" readingOrder="2"/>
    </xf>
    <xf numFmtId="0" fontId="26" fillId="0" borderId="49" xfId="0" applyFont="1" applyBorder="1" applyAlignment="1">
      <alignment horizontal="center" vertical="center" wrapText="1"/>
    </xf>
    <xf numFmtId="0" fontId="26" fillId="0" borderId="50" xfId="0" applyFont="1" applyBorder="1" applyAlignment="1">
      <alignment horizontal="center" vertical="center" wrapText="1"/>
    </xf>
    <xf numFmtId="3" fontId="26" fillId="0" borderId="51" xfId="0" applyNumberFormat="1" applyFont="1" applyBorder="1" applyAlignment="1">
      <alignment horizontal="center" vertical="center" wrapText="1"/>
    </xf>
    <xf numFmtId="0" fontId="26" fillId="0" borderId="51" xfId="0" applyFont="1" applyBorder="1" applyAlignment="1">
      <alignment horizontal="center" vertical="center" wrapText="1"/>
    </xf>
    <xf numFmtId="0" fontId="16" fillId="2" borderId="31" xfId="0" applyFont="1" applyFill="1" applyBorder="1" applyAlignment="1">
      <alignment horizontal="center" vertical="center" wrapText="1" readingOrder="2"/>
    </xf>
    <xf numFmtId="0" fontId="29" fillId="0" borderId="53" xfId="0" applyFont="1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3" fontId="27" fillId="0" borderId="53" xfId="0" applyNumberFormat="1" applyFont="1" applyBorder="1" applyAlignment="1">
      <alignment horizontal="center" vertical="center" wrapText="1" readingOrder="2"/>
    </xf>
    <xf numFmtId="4" fontId="27" fillId="0" borderId="53" xfId="0" applyNumberFormat="1" applyFont="1" applyBorder="1" applyAlignment="1">
      <alignment horizontal="center" vertical="center" wrapText="1" readingOrder="2"/>
    </xf>
    <xf numFmtId="0" fontId="29" fillId="0" borderId="54" xfId="0" applyFont="1" applyBorder="1" applyAlignment="1">
      <alignment horizontal="center" vertical="center"/>
    </xf>
    <xf numFmtId="9" fontId="27" fillId="0" borderId="40" xfId="2" applyFont="1" applyFill="1" applyBorder="1" applyAlignment="1">
      <alignment horizontal="center" vertical="center" wrapText="1"/>
    </xf>
    <xf numFmtId="3" fontId="27" fillId="0" borderId="55" xfId="0" applyNumberFormat="1" applyFont="1" applyBorder="1" applyAlignment="1">
      <alignment horizontal="center" vertical="center" wrapText="1" readingOrder="2"/>
    </xf>
    <xf numFmtId="4" fontId="27" fillId="0" borderId="55" xfId="0" applyNumberFormat="1" applyFont="1" applyBorder="1" applyAlignment="1">
      <alignment horizontal="center" vertical="center" wrapText="1" readingOrder="2"/>
    </xf>
    <xf numFmtId="0" fontId="9" fillId="0" borderId="6" xfId="0" applyFont="1" applyBorder="1" applyAlignment="1">
      <alignment horizontal="right" vertical="top" wrapText="1" readingOrder="2"/>
    </xf>
    <xf numFmtId="0" fontId="9" fillId="0" borderId="1" xfId="0" applyFont="1" applyBorder="1" applyAlignment="1">
      <alignment horizontal="right" vertical="top" wrapText="1" readingOrder="2"/>
    </xf>
    <xf numFmtId="9" fontId="4" fillId="0" borderId="0" xfId="0" applyNumberFormat="1" applyFont="1" applyAlignment="1">
      <alignment horizontal="centerContinuous" vertical="center"/>
    </xf>
    <xf numFmtId="0" fontId="4" fillId="0" borderId="6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16" fillId="2" borderId="30" xfId="0" applyFont="1" applyFill="1" applyBorder="1" applyAlignment="1">
      <alignment horizontal="center" vertical="center" wrapText="1" readingOrder="2"/>
    </xf>
    <xf numFmtId="0" fontId="16" fillId="2" borderId="29" xfId="0" applyFont="1" applyFill="1" applyBorder="1" applyAlignment="1">
      <alignment horizontal="center" vertical="center" wrapText="1" readingOrder="2"/>
    </xf>
    <xf numFmtId="0" fontId="11" fillId="0" borderId="53" xfId="0" applyFont="1" applyBorder="1" applyAlignment="1">
      <alignment horizontal="center" vertical="center" wrapText="1" readingOrder="2"/>
    </xf>
    <xf numFmtId="1" fontId="12" fillId="0" borderId="53" xfId="0" applyNumberFormat="1" applyFont="1" applyBorder="1" applyAlignment="1">
      <alignment horizontal="center" vertical="center" wrapText="1" readingOrder="2"/>
    </xf>
    <xf numFmtId="0" fontId="16" fillId="2" borderId="3" xfId="0" applyFont="1" applyFill="1" applyBorder="1" applyAlignment="1">
      <alignment horizontal="center" vertical="center" wrapText="1" readingOrder="2"/>
    </xf>
    <xf numFmtId="0" fontId="16" fillId="2" borderId="14" xfId="0" applyFont="1" applyFill="1" applyBorder="1" applyAlignment="1">
      <alignment horizontal="center" vertical="center" wrapText="1" readingOrder="2"/>
    </xf>
    <xf numFmtId="0" fontId="13" fillId="2" borderId="9" xfId="0" applyFont="1" applyFill="1" applyBorder="1" applyAlignment="1">
      <alignment horizontal="center" vertical="center" wrapText="1" readingOrder="2"/>
    </xf>
    <xf numFmtId="2" fontId="11" fillId="0" borderId="7" xfId="0" applyNumberFormat="1" applyFont="1" applyBorder="1" applyAlignment="1">
      <alignment horizontal="center" vertical="center" wrapText="1"/>
    </xf>
    <xf numFmtId="0" fontId="11" fillId="0" borderId="80" xfId="0" applyFont="1" applyBorder="1" applyAlignment="1">
      <alignment horizontal="center" vertical="center" wrapText="1"/>
    </xf>
    <xf numFmtId="9" fontId="5" fillId="0" borderId="0" xfId="0" applyNumberFormat="1" applyFont="1" applyAlignment="1">
      <alignment horizontal="center" vertical="center"/>
    </xf>
    <xf numFmtId="9" fontId="5" fillId="0" borderId="34" xfId="0" applyNumberFormat="1" applyFont="1" applyBorder="1" applyAlignment="1">
      <alignment horizontal="center" vertical="center"/>
    </xf>
    <xf numFmtId="2" fontId="7" fillId="0" borderId="53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9" fontId="5" fillId="0" borderId="26" xfId="0" applyNumberFormat="1" applyFont="1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25" xfId="0" applyBorder="1" applyAlignment="1">
      <alignment horizontal="center"/>
    </xf>
    <xf numFmtId="0" fontId="0" fillId="0" borderId="17" xfId="0" applyBorder="1" applyAlignment="1">
      <alignment horizontal="center"/>
    </xf>
    <xf numFmtId="3" fontId="22" fillId="0" borderId="22" xfId="0" applyNumberFormat="1" applyFont="1" applyBorder="1" applyAlignment="1">
      <alignment horizontal="center" vertical="center" wrapText="1" readingOrder="2"/>
    </xf>
    <xf numFmtId="16" fontId="27" fillId="0" borderId="42" xfId="0" applyNumberFormat="1" applyFont="1" applyBorder="1" applyAlignment="1">
      <alignment horizontal="center" vertical="center" wrapText="1" readingOrder="2"/>
    </xf>
    <xf numFmtId="17" fontId="27" fillId="0" borderId="46" xfId="0" applyNumberFormat="1" applyFont="1" applyBorder="1" applyAlignment="1">
      <alignment horizontal="center" vertical="center" wrapText="1" readingOrder="2"/>
    </xf>
    <xf numFmtId="0" fontId="27" fillId="0" borderId="48" xfId="0" quotePrefix="1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 readingOrder="2"/>
    </xf>
    <xf numFmtId="0" fontId="10" fillId="0" borderId="9" xfId="0" applyFont="1" applyBorder="1" applyAlignment="1">
      <alignment horizontal="center" vertical="center" wrapText="1" readingOrder="2"/>
    </xf>
    <xf numFmtId="0" fontId="10" fillId="0" borderId="5" xfId="0" applyFont="1" applyBorder="1" applyAlignment="1">
      <alignment horizontal="center" vertical="center" wrapText="1" readingOrder="2"/>
    </xf>
    <xf numFmtId="0" fontId="10" fillId="0" borderId="4" xfId="0" applyFont="1" applyBorder="1" applyAlignment="1">
      <alignment horizontal="center" vertical="center" wrapText="1" readingOrder="2"/>
    </xf>
    <xf numFmtId="0" fontId="10" fillId="0" borderId="14" xfId="0" applyFont="1" applyBorder="1" applyAlignment="1">
      <alignment horizontal="center" vertical="center" wrapText="1" readingOrder="2"/>
    </xf>
    <xf numFmtId="0" fontId="15" fillId="0" borderId="73" xfId="0" applyFont="1" applyBorder="1" applyAlignment="1">
      <alignment horizontal="center" vertical="center" wrapText="1" readingOrder="2"/>
    </xf>
    <xf numFmtId="0" fontId="15" fillId="0" borderId="75" xfId="0" applyFont="1" applyBorder="1" applyAlignment="1">
      <alignment horizontal="center" vertical="center" wrapText="1" readingOrder="2"/>
    </xf>
    <xf numFmtId="0" fontId="15" fillId="0" borderId="74" xfId="0" applyFont="1" applyBorder="1" applyAlignment="1">
      <alignment horizontal="center" vertical="center" wrapText="1" readingOrder="2"/>
    </xf>
    <xf numFmtId="0" fontId="11" fillId="0" borderId="53" xfId="0" applyFont="1" applyBorder="1" applyAlignment="1">
      <alignment horizontal="center" vertical="center" wrapText="1" readingOrder="2"/>
    </xf>
    <xf numFmtId="0" fontId="10" fillId="0" borderId="83" xfId="0" applyFont="1" applyBorder="1" applyAlignment="1">
      <alignment horizontal="center" vertical="center" wrapText="1" readingOrder="2"/>
    </xf>
    <xf numFmtId="0" fontId="10" fillId="0" borderId="82" xfId="0" applyFont="1" applyBorder="1" applyAlignment="1">
      <alignment horizontal="center" vertical="center" wrapText="1" readingOrder="2"/>
    </xf>
    <xf numFmtId="0" fontId="33" fillId="0" borderId="0" xfId="0" applyFont="1" applyAlignment="1">
      <alignment horizontal="right" vertical="top" wrapText="1" readingOrder="2"/>
    </xf>
    <xf numFmtId="0" fontId="21" fillId="0" borderId="0" xfId="0" applyFont="1" applyAlignment="1">
      <alignment horizontal="center" wrapText="1"/>
    </xf>
    <xf numFmtId="0" fontId="0" fillId="0" borderId="57" xfId="0" applyBorder="1" applyAlignment="1">
      <alignment horizontal="center" vertical="center"/>
    </xf>
    <xf numFmtId="0" fontId="0" fillId="0" borderId="25" xfId="0" applyBorder="1" applyAlignment="1">
      <alignment horizontal="center"/>
    </xf>
    <xf numFmtId="0" fontId="0" fillId="0" borderId="17" xfId="0" applyBorder="1" applyAlignment="1">
      <alignment horizontal="center"/>
    </xf>
    <xf numFmtId="9" fontId="0" fillId="0" borderId="63" xfId="0" applyNumberFormat="1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27" fillId="0" borderId="58" xfId="0" applyFont="1" applyBorder="1" applyAlignment="1">
      <alignment horizontal="center" vertical="center" wrapText="1" readingOrder="2"/>
    </xf>
    <xf numFmtId="0" fontId="27" fillId="0" borderId="59" xfId="0" applyFont="1" applyBorder="1" applyAlignment="1">
      <alignment horizontal="center" vertical="center" wrapText="1" readingOrder="2"/>
    </xf>
    <xf numFmtId="0" fontId="26" fillId="0" borderId="37" xfId="0" applyFont="1" applyBorder="1" applyAlignment="1">
      <alignment horizontal="center" vertical="center" wrapText="1"/>
    </xf>
    <xf numFmtId="0" fontId="26" fillId="0" borderId="66" xfId="0" applyFont="1" applyBorder="1" applyAlignment="1">
      <alignment horizontal="center" vertical="center" wrapText="1"/>
    </xf>
    <xf numFmtId="0" fontId="27" fillId="0" borderId="58" xfId="0" applyFont="1" applyBorder="1" applyAlignment="1">
      <alignment horizontal="center" vertical="center" wrapText="1"/>
    </xf>
    <xf numFmtId="0" fontId="27" fillId="0" borderId="59" xfId="0" applyFont="1" applyBorder="1" applyAlignment="1">
      <alignment horizontal="center" vertical="center" wrapText="1"/>
    </xf>
    <xf numFmtId="0" fontId="27" fillId="0" borderId="60" xfId="0" applyFont="1" applyBorder="1" applyAlignment="1">
      <alignment horizontal="center" vertical="center" wrapText="1"/>
    </xf>
    <xf numFmtId="0" fontId="27" fillId="0" borderId="67" xfId="0" applyFont="1" applyBorder="1" applyAlignment="1">
      <alignment horizontal="center" vertical="center" wrapText="1" readingOrder="2"/>
    </xf>
    <xf numFmtId="0" fontId="27" fillId="0" borderId="68" xfId="0" applyFont="1" applyBorder="1" applyAlignment="1">
      <alignment horizontal="center" vertical="center" wrapText="1" readingOrder="2"/>
    </xf>
    <xf numFmtId="4" fontId="20" fillId="0" borderId="51" xfId="0" applyNumberFormat="1" applyFont="1" applyBorder="1" applyAlignment="1">
      <alignment horizontal="center" vertical="center" wrapText="1"/>
    </xf>
    <xf numFmtId="4" fontId="20" fillId="0" borderId="34" xfId="0" applyNumberFormat="1" applyFont="1" applyBorder="1" applyAlignment="1">
      <alignment horizontal="center" vertical="center" wrapText="1"/>
    </xf>
    <xf numFmtId="4" fontId="20" fillId="0" borderId="47" xfId="0" applyNumberFormat="1" applyFont="1" applyBorder="1" applyAlignment="1">
      <alignment horizontal="center" vertical="center" wrapText="1"/>
    </xf>
    <xf numFmtId="0" fontId="27" fillId="0" borderId="69" xfId="0" applyFont="1" applyBorder="1" applyAlignment="1">
      <alignment horizontal="center" vertical="center" wrapText="1" readingOrder="2"/>
    </xf>
    <xf numFmtId="0" fontId="27" fillId="0" borderId="70" xfId="0" applyFont="1" applyBorder="1" applyAlignment="1">
      <alignment horizontal="center" vertical="center" wrapText="1" readingOrder="2"/>
    </xf>
    <xf numFmtId="4" fontId="27" fillId="0" borderId="51" xfId="0" applyNumberFormat="1" applyFont="1" applyBorder="1" applyAlignment="1">
      <alignment horizontal="center" vertical="center" wrapText="1" readingOrder="2"/>
    </xf>
    <xf numFmtId="4" fontId="27" fillId="0" borderId="34" xfId="0" applyNumberFormat="1" applyFont="1" applyBorder="1" applyAlignment="1">
      <alignment horizontal="center" vertical="center" wrapText="1" readingOrder="2"/>
    </xf>
    <xf numFmtId="4" fontId="27" fillId="0" borderId="47" xfId="0" applyNumberFormat="1" applyFont="1" applyBorder="1" applyAlignment="1">
      <alignment horizontal="center" vertical="center" wrapText="1" readingOrder="2"/>
    </xf>
    <xf numFmtId="0" fontId="25" fillId="0" borderId="0" xfId="0" applyFont="1" applyAlignment="1">
      <alignment horizontal="right"/>
    </xf>
    <xf numFmtId="9" fontId="0" fillId="0" borderId="64" xfId="0" applyNumberFormat="1" applyBorder="1" applyAlignment="1">
      <alignment horizontal="center" vertical="center"/>
    </xf>
    <xf numFmtId="0" fontId="27" fillId="0" borderId="60" xfId="0" applyFont="1" applyBorder="1" applyAlignment="1">
      <alignment horizontal="center" vertical="center" wrapText="1" readingOrder="2"/>
    </xf>
    <xf numFmtId="0" fontId="27" fillId="0" borderId="71" xfId="0" applyFont="1" applyBorder="1" applyAlignment="1">
      <alignment horizontal="center" vertical="center" wrapText="1" readingOrder="2"/>
    </xf>
    <xf numFmtId="0" fontId="27" fillId="0" borderId="72" xfId="0" applyFont="1" applyBorder="1" applyAlignment="1">
      <alignment horizontal="center" vertical="center" wrapText="1" readingOrder="2"/>
    </xf>
    <xf numFmtId="3" fontId="27" fillId="0" borderId="51" xfId="0" applyNumberFormat="1" applyFont="1" applyBorder="1" applyAlignment="1">
      <alignment horizontal="center" vertical="center" wrapText="1" readingOrder="2"/>
    </xf>
    <xf numFmtId="3" fontId="27" fillId="0" borderId="34" xfId="0" applyNumberFormat="1" applyFont="1" applyBorder="1" applyAlignment="1">
      <alignment horizontal="center" vertical="center" wrapText="1" readingOrder="2"/>
    </xf>
    <xf numFmtId="3" fontId="27" fillId="0" borderId="47" xfId="0" applyNumberFormat="1" applyFont="1" applyBorder="1" applyAlignment="1">
      <alignment horizontal="center" vertical="center" wrapText="1" readingOrder="2"/>
    </xf>
    <xf numFmtId="9" fontId="27" fillId="0" borderId="61" xfId="2" applyFont="1" applyBorder="1" applyAlignment="1">
      <alignment horizontal="center" vertical="center" wrapText="1"/>
    </xf>
    <xf numFmtId="9" fontId="27" fillId="0" borderId="62" xfId="2" applyFont="1" applyBorder="1" applyAlignment="1">
      <alignment horizontal="center" vertical="center" wrapText="1"/>
    </xf>
    <xf numFmtId="9" fontId="27" fillId="0" borderId="56" xfId="2" applyFont="1" applyBorder="1" applyAlignment="1">
      <alignment horizontal="center" vertical="center" wrapText="1"/>
    </xf>
    <xf numFmtId="0" fontId="6" fillId="0" borderId="77" xfId="0" applyFont="1" applyBorder="1" applyAlignment="1">
      <alignment horizontal="center" vertical="center" wrapText="1"/>
    </xf>
    <xf numFmtId="0" fontId="6" fillId="0" borderId="78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73" xfId="0" applyFont="1" applyBorder="1" applyAlignment="1">
      <alignment horizontal="center" vertical="center" wrapText="1"/>
    </xf>
    <xf numFmtId="0" fontId="10" fillId="0" borderId="74" xfId="0" applyFont="1" applyBorder="1" applyAlignment="1">
      <alignment horizontal="center" vertical="center" wrapText="1"/>
    </xf>
    <xf numFmtId="0" fontId="10" fillId="0" borderId="75" xfId="0" applyFont="1" applyBorder="1" applyAlignment="1">
      <alignment horizontal="center" vertical="center" wrapText="1"/>
    </xf>
    <xf numFmtId="2" fontId="19" fillId="0" borderId="53" xfId="0" applyNumberFormat="1" applyFont="1" applyBorder="1" applyAlignment="1">
      <alignment horizontal="center" vertical="center" wrapText="1"/>
    </xf>
    <xf numFmtId="165" fontId="7" fillId="0" borderId="53" xfId="1" applyNumberFormat="1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0" fillId="0" borderId="79" xfId="0" applyFont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7" fillId="0" borderId="81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readingOrder="2"/>
    </xf>
    <xf numFmtId="0" fontId="16" fillId="0" borderId="4" xfId="0" applyFont="1" applyBorder="1" applyAlignment="1">
      <alignment horizontal="center" vertical="center" readingOrder="2"/>
    </xf>
    <xf numFmtId="0" fontId="16" fillId="0" borderId="13" xfId="0" applyFont="1" applyBorder="1" applyAlignment="1">
      <alignment horizontal="center" vertical="center" readingOrder="2"/>
    </xf>
    <xf numFmtId="0" fontId="16" fillId="0" borderId="14" xfId="0" applyFont="1" applyBorder="1" applyAlignment="1">
      <alignment horizontal="center" vertical="center" readingOrder="2"/>
    </xf>
    <xf numFmtId="0" fontId="16" fillId="0" borderId="52" xfId="0" applyFont="1" applyBorder="1" applyAlignment="1">
      <alignment horizontal="center" vertical="center" wrapText="1" readingOrder="2"/>
    </xf>
    <xf numFmtId="0" fontId="16" fillId="0" borderId="24" xfId="0" applyFont="1" applyBorder="1" applyAlignment="1">
      <alignment horizontal="center" vertical="center" wrapText="1" readingOrder="2"/>
    </xf>
    <xf numFmtId="0" fontId="6" fillId="0" borderId="73" xfId="0" applyFont="1" applyBorder="1" applyAlignment="1">
      <alignment horizontal="center" vertical="center" wrapText="1"/>
    </xf>
    <xf numFmtId="2" fontId="23" fillId="0" borderId="53" xfId="0" applyNumberFormat="1" applyFont="1" applyBorder="1" applyAlignment="1">
      <alignment horizontal="center" vertical="center" wrapText="1"/>
    </xf>
    <xf numFmtId="0" fontId="10" fillId="0" borderId="15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6" fillId="0" borderId="76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6" fillId="0" borderId="75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 readingOrder="2"/>
    </xf>
    <xf numFmtId="0" fontId="10" fillId="0" borderId="10" xfId="0" applyFont="1" applyBorder="1" applyAlignment="1">
      <alignment horizontal="center" vertical="center" wrapText="1" readingOrder="2"/>
    </xf>
    <xf numFmtId="0" fontId="10" fillId="0" borderId="0" xfId="0" applyFont="1" applyBorder="1" applyAlignment="1">
      <alignment horizontal="center" vertical="center" wrapText="1" readingOrder="2"/>
    </xf>
    <xf numFmtId="0" fontId="10" fillId="0" borderId="26" xfId="0" applyFont="1" applyBorder="1" applyAlignment="1">
      <alignment horizontal="center" vertical="center" wrapText="1" readingOrder="2"/>
    </xf>
    <xf numFmtId="0" fontId="10" fillId="0" borderId="10" xfId="0" applyFont="1" applyBorder="1" applyAlignment="1">
      <alignment horizontal="center" vertical="center" wrapText="1" readingOrder="2"/>
    </xf>
    <xf numFmtId="0" fontId="10" fillId="0" borderId="7" xfId="0" applyFont="1" applyBorder="1" applyAlignment="1">
      <alignment horizontal="center" vertical="center" wrapText="1" readingOrder="2"/>
    </xf>
    <xf numFmtId="0" fontId="15" fillId="0" borderId="53" xfId="0" applyFont="1" applyBorder="1" applyAlignment="1">
      <alignment horizontal="center" vertical="center" wrapText="1" readingOrder="2"/>
    </xf>
    <xf numFmtId="0" fontId="31" fillId="0" borderId="20" xfId="0" applyFont="1" applyBorder="1" applyAlignment="1">
      <alignment horizontal="center" vertical="center" wrapText="1" readingOrder="2"/>
    </xf>
    <xf numFmtId="0" fontId="16" fillId="2" borderId="1" xfId="0" applyFont="1" applyFill="1" applyBorder="1" applyAlignment="1">
      <alignment horizontal="center" vertical="center" wrapText="1" readingOrder="2"/>
    </xf>
    <xf numFmtId="0" fontId="11" fillId="0" borderId="84" xfId="0" applyFont="1" applyBorder="1" applyAlignment="1">
      <alignment horizontal="center" vertical="center" wrapText="1" readingOrder="2"/>
    </xf>
    <xf numFmtId="0" fontId="11" fillId="0" borderId="85" xfId="0" applyFont="1" applyBorder="1" applyAlignment="1">
      <alignment horizontal="center" vertical="center" wrapText="1" readingOrder="2"/>
    </xf>
    <xf numFmtId="0" fontId="9" fillId="0" borderId="5" xfId="0" applyFont="1" applyBorder="1" applyAlignment="1">
      <alignment horizontal="center" vertical="center" wrapText="1" readingOrder="2"/>
    </xf>
    <xf numFmtId="0" fontId="9" fillId="0" borderId="6" xfId="0" applyFont="1" applyBorder="1" applyAlignment="1">
      <alignment horizontal="center" vertical="center" wrapText="1" readingOrder="2"/>
    </xf>
    <xf numFmtId="0" fontId="9" fillId="0" borderId="4" xfId="0" applyFont="1" applyBorder="1" applyAlignment="1">
      <alignment horizontal="center" vertical="center" wrapText="1" readingOrder="2"/>
    </xf>
    <xf numFmtId="0" fontId="9" fillId="0" borderId="13" xfId="0" applyFont="1" applyBorder="1" applyAlignment="1">
      <alignment horizontal="center" vertical="center" wrapText="1" readingOrder="2"/>
    </xf>
    <xf numFmtId="0" fontId="9" fillId="0" borderId="1" xfId="0" applyFont="1" applyBorder="1" applyAlignment="1">
      <alignment horizontal="center" vertical="center" wrapText="1" readingOrder="2"/>
    </xf>
    <xf numFmtId="0" fontId="9" fillId="0" borderId="14" xfId="0" applyFont="1" applyBorder="1" applyAlignment="1">
      <alignment horizontal="center" vertical="center" wrapText="1" readingOrder="2"/>
    </xf>
    <xf numFmtId="0" fontId="33" fillId="0" borderId="0" xfId="0" applyFont="1" applyAlignment="1">
      <alignment vertical="top" wrapText="1" readingOrder="2"/>
    </xf>
    <xf numFmtId="0" fontId="7" fillId="0" borderId="8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3" fontId="7" fillId="0" borderId="75" xfId="0" applyNumberFormat="1" applyFont="1" applyBorder="1" applyAlignment="1">
      <alignment horizontal="center"/>
    </xf>
    <xf numFmtId="2" fontId="19" fillId="0" borderId="87" xfId="0" applyNumberFormat="1" applyFont="1" applyBorder="1" applyAlignment="1">
      <alignment horizontal="center" vertical="center" wrapText="1"/>
    </xf>
    <xf numFmtId="2" fontId="19" fillId="0" borderId="35" xfId="0" applyNumberFormat="1" applyFont="1" applyBorder="1" applyAlignment="1">
      <alignment horizontal="center" vertical="center" wrapText="1"/>
    </xf>
    <xf numFmtId="2" fontId="7" fillId="0" borderId="87" xfId="0" applyNumberFormat="1" applyFont="1" applyBorder="1" applyAlignment="1">
      <alignment horizontal="center" vertical="center" wrapText="1"/>
    </xf>
    <xf numFmtId="2" fontId="7" fillId="0" borderId="35" xfId="0" applyNumberFormat="1" applyFont="1" applyBorder="1" applyAlignment="1">
      <alignment horizontal="center" vertical="center" wrapText="1"/>
    </xf>
  </cellXfs>
  <cellStyles count="3">
    <cellStyle name="Currency" xfId="1" builtinId="4"/>
    <cellStyle name="Normal" xfId="0" builtinId="0"/>
    <cellStyle name="Percent" xfId="2" builtinId="5"/>
  </cellStyles>
  <dxfs count="4"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FC30B-193B-4EF4-9069-DC052536ECB5}">
  <dimension ref="A1:K37"/>
  <sheetViews>
    <sheetView rightToLeft="1" topLeftCell="A6" zoomScale="110" zoomScaleNormal="110" zoomScaleSheetLayoutView="120" workbookViewId="0">
      <selection activeCell="A22" sqref="A22:I23"/>
    </sheetView>
  </sheetViews>
  <sheetFormatPr defaultRowHeight="12.75" x14ac:dyDescent="0.2"/>
  <cols>
    <col min="1" max="1" width="11.28515625" customWidth="1"/>
    <col min="2" max="2" width="19.85546875" customWidth="1"/>
    <col min="3" max="3" width="16" bestFit="1" customWidth="1"/>
    <col min="4" max="4" width="20.5703125" customWidth="1"/>
    <col min="5" max="5" width="11.140625" customWidth="1"/>
    <col min="6" max="6" width="7.42578125" customWidth="1"/>
    <col min="7" max="7" width="8.42578125" style="78" customWidth="1"/>
    <col min="8" max="8" width="11.7109375" customWidth="1"/>
    <col min="9" max="9" width="9.7109375" customWidth="1"/>
    <col min="10" max="10" width="9.140625" style="62" customWidth="1"/>
  </cols>
  <sheetData>
    <row r="1" spans="1:11" ht="16.5" x14ac:dyDescent="0.25">
      <c r="A1" s="179" t="s">
        <v>42</v>
      </c>
      <c r="B1" s="179"/>
      <c r="C1" s="179"/>
      <c r="D1" s="96"/>
      <c r="E1" s="96"/>
      <c r="F1" s="96"/>
      <c r="G1" s="99"/>
      <c r="H1" s="96"/>
      <c r="I1" s="96"/>
      <c r="J1" s="109"/>
      <c r="K1" s="110"/>
    </row>
    <row r="2" spans="1:11" ht="13.5" thickBot="1" x14ac:dyDescent="0.25">
      <c r="J2" s="109"/>
      <c r="K2" s="110"/>
    </row>
    <row r="3" spans="1:11" s="81" customFormat="1" ht="31.5" customHeight="1" thickBot="1" x14ac:dyDescent="0.25">
      <c r="A3" s="82" t="s">
        <v>43</v>
      </c>
      <c r="B3" s="82" t="s">
        <v>44</v>
      </c>
      <c r="C3" s="83" t="s">
        <v>51</v>
      </c>
      <c r="D3" s="164" t="s">
        <v>45</v>
      </c>
      <c r="E3" s="165"/>
      <c r="F3" s="84" t="s">
        <v>3</v>
      </c>
      <c r="G3" s="100" t="s">
        <v>46</v>
      </c>
      <c r="H3" s="85" t="s">
        <v>47</v>
      </c>
      <c r="I3" s="85" t="s">
        <v>40</v>
      </c>
      <c r="J3" s="113"/>
      <c r="K3" s="110"/>
    </row>
    <row r="4" spans="1:11" s="88" customFormat="1" ht="14.25" hidden="1" customHeight="1" thickBot="1" x14ac:dyDescent="0.25">
      <c r="A4" s="162" t="s">
        <v>48</v>
      </c>
      <c r="B4" s="162" t="s">
        <v>71</v>
      </c>
      <c r="C4" s="104"/>
      <c r="D4" s="86"/>
      <c r="E4" s="87"/>
      <c r="F4" s="105"/>
      <c r="G4" s="106"/>
      <c r="H4" s="107"/>
      <c r="I4" s="107"/>
      <c r="J4" s="62"/>
    </row>
    <row r="5" spans="1:11" s="88" customFormat="1" ht="14.25" customHeight="1" x14ac:dyDescent="0.2">
      <c r="A5" s="163"/>
      <c r="B5" s="163"/>
      <c r="C5" s="162" t="s">
        <v>66</v>
      </c>
      <c r="D5" s="86" t="s">
        <v>67</v>
      </c>
      <c r="E5" s="87" t="s">
        <v>54</v>
      </c>
      <c r="F5" s="187">
        <v>0.4</v>
      </c>
      <c r="G5" s="184"/>
      <c r="H5" s="176"/>
      <c r="I5" s="171"/>
      <c r="J5" s="159">
        <f>SUM(F5:F13)</f>
        <v>1</v>
      </c>
    </row>
    <row r="6" spans="1:11" s="88" customFormat="1" ht="14.25" customHeight="1" x14ac:dyDescent="0.2">
      <c r="A6" s="163"/>
      <c r="B6" s="163"/>
      <c r="C6" s="163"/>
      <c r="D6" s="89">
        <v>3</v>
      </c>
      <c r="E6" s="90">
        <v>5</v>
      </c>
      <c r="F6" s="188"/>
      <c r="G6" s="185"/>
      <c r="H6" s="177"/>
      <c r="I6" s="172"/>
      <c r="J6" s="180"/>
    </row>
    <row r="7" spans="1:11" s="88" customFormat="1" ht="14.25" x14ac:dyDescent="0.2">
      <c r="A7" s="163"/>
      <c r="B7" s="163"/>
      <c r="C7" s="163"/>
      <c r="D7" s="140" t="s">
        <v>79</v>
      </c>
      <c r="E7" s="91" t="s">
        <v>68</v>
      </c>
      <c r="F7" s="188"/>
      <c r="G7" s="185"/>
      <c r="H7" s="177"/>
      <c r="I7" s="172"/>
      <c r="J7" s="180"/>
    </row>
    <row r="8" spans="1:11" s="88" customFormat="1" ht="15" customHeight="1" thickBot="1" x14ac:dyDescent="0.25">
      <c r="A8" s="163"/>
      <c r="B8" s="163"/>
      <c r="C8" s="181"/>
      <c r="D8" s="92" t="s">
        <v>72</v>
      </c>
      <c r="E8" s="93">
        <v>10</v>
      </c>
      <c r="F8" s="189"/>
      <c r="G8" s="186"/>
      <c r="H8" s="178"/>
      <c r="I8" s="172"/>
      <c r="J8" s="180"/>
    </row>
    <row r="9" spans="1:11" s="88" customFormat="1" ht="14.25" customHeight="1" x14ac:dyDescent="0.2">
      <c r="A9" s="163"/>
      <c r="B9" s="163"/>
      <c r="C9" s="162" t="s">
        <v>73</v>
      </c>
      <c r="D9" s="86" t="s">
        <v>74</v>
      </c>
      <c r="E9" s="87" t="s">
        <v>54</v>
      </c>
      <c r="F9" s="187">
        <v>0.6</v>
      </c>
      <c r="G9" s="184"/>
      <c r="H9" s="176"/>
      <c r="I9" s="172"/>
      <c r="J9" s="180"/>
    </row>
    <row r="10" spans="1:11" s="88" customFormat="1" ht="14.25" customHeight="1" x14ac:dyDescent="0.2">
      <c r="A10" s="163"/>
      <c r="B10" s="163"/>
      <c r="C10" s="163"/>
      <c r="D10" s="89" t="s">
        <v>75</v>
      </c>
      <c r="E10" s="90">
        <f>$K$1</f>
        <v>0</v>
      </c>
      <c r="F10" s="188"/>
      <c r="G10" s="185"/>
      <c r="H10" s="177"/>
      <c r="I10" s="172"/>
      <c r="J10" s="180"/>
    </row>
    <row r="11" spans="1:11" s="88" customFormat="1" ht="14.25" customHeight="1" x14ac:dyDescent="0.2">
      <c r="A11" s="163"/>
      <c r="B11" s="163"/>
      <c r="C11" s="163"/>
      <c r="D11" s="94" t="s">
        <v>76</v>
      </c>
      <c r="E11" s="91">
        <v>8</v>
      </c>
      <c r="F11" s="188"/>
      <c r="G11" s="185"/>
      <c r="H11" s="177"/>
      <c r="I11" s="172"/>
      <c r="J11" s="180"/>
    </row>
    <row r="12" spans="1:11" s="88" customFormat="1" ht="14.25" customHeight="1" x14ac:dyDescent="0.2">
      <c r="A12" s="163"/>
      <c r="B12" s="163"/>
      <c r="C12" s="163"/>
      <c r="D12" s="141" t="s">
        <v>77</v>
      </c>
      <c r="E12" s="142">
        <v>9</v>
      </c>
      <c r="F12" s="188"/>
      <c r="G12" s="185"/>
      <c r="H12" s="177"/>
      <c r="I12" s="172"/>
      <c r="J12" s="180"/>
    </row>
    <row r="13" spans="1:11" s="88" customFormat="1" ht="15" customHeight="1" thickBot="1" x14ac:dyDescent="0.25">
      <c r="A13" s="163"/>
      <c r="B13" s="163"/>
      <c r="C13" s="181"/>
      <c r="D13" s="92" t="s">
        <v>78</v>
      </c>
      <c r="E13" s="93">
        <v>10</v>
      </c>
      <c r="F13" s="189"/>
      <c r="G13" s="186"/>
      <c r="H13" s="178"/>
      <c r="I13" s="172"/>
      <c r="J13" s="180"/>
    </row>
    <row r="14" spans="1:11" ht="24.75" customHeight="1" thickBot="1" x14ac:dyDescent="0.25">
      <c r="A14" s="162" t="s">
        <v>35</v>
      </c>
      <c r="B14" s="166" t="s">
        <v>65</v>
      </c>
      <c r="C14" s="166" t="s">
        <v>49</v>
      </c>
      <c r="D14" s="169" t="s">
        <v>61</v>
      </c>
      <c r="E14" s="170"/>
      <c r="F14" s="114">
        <f>1/3</f>
        <v>0.33333333333333331</v>
      </c>
      <c r="G14" s="115"/>
      <c r="H14" s="116">
        <f>G14*F14</f>
        <v>0</v>
      </c>
      <c r="I14" s="171"/>
      <c r="J14" s="159">
        <f>SUM(F14:F16)</f>
        <v>1</v>
      </c>
    </row>
    <row r="15" spans="1:11" ht="24.75" customHeight="1" thickBot="1" x14ac:dyDescent="0.25">
      <c r="A15" s="163"/>
      <c r="B15" s="167"/>
      <c r="C15" s="167"/>
      <c r="D15" s="174" t="s">
        <v>62</v>
      </c>
      <c r="E15" s="175"/>
      <c r="F15" s="114">
        <f t="shared" ref="F15:F16" si="0">1/3</f>
        <v>0.33333333333333331</v>
      </c>
      <c r="G15" s="111"/>
      <c r="H15" s="112">
        <f>G15*F15</f>
        <v>0</v>
      </c>
      <c r="I15" s="172"/>
      <c r="J15" s="160"/>
    </row>
    <row r="16" spans="1:11" ht="24.75" customHeight="1" thickBot="1" x14ac:dyDescent="0.25">
      <c r="A16" s="181"/>
      <c r="B16" s="168"/>
      <c r="C16" s="168"/>
      <c r="D16" s="182" t="s">
        <v>63</v>
      </c>
      <c r="E16" s="183"/>
      <c r="F16" s="114">
        <f t="shared" si="0"/>
        <v>0.33333333333333331</v>
      </c>
      <c r="G16" s="98"/>
      <c r="H16" s="97">
        <f>G16*F16</f>
        <v>0</v>
      </c>
      <c r="I16" s="173"/>
      <c r="J16" s="161"/>
    </row>
    <row r="17" spans="1:11" ht="24" customHeight="1" x14ac:dyDescent="0.2">
      <c r="A17" t="s">
        <v>50</v>
      </c>
      <c r="B17" s="95"/>
      <c r="D17" t="s">
        <v>50</v>
      </c>
      <c r="E17" s="158"/>
      <c r="F17" s="158"/>
      <c r="G17" s="158"/>
      <c r="H17" t="s">
        <v>50</v>
      </c>
      <c r="I17" s="138"/>
    </row>
    <row r="18" spans="1:11" ht="24" customHeight="1" x14ac:dyDescent="0.2">
      <c r="A18" t="s">
        <v>50</v>
      </c>
      <c r="B18" s="95"/>
      <c r="C18" s="62"/>
      <c r="D18" t="s">
        <v>50</v>
      </c>
      <c r="E18" s="157"/>
      <c r="F18" s="157"/>
      <c r="G18" s="157"/>
      <c r="H18" t="s">
        <v>50</v>
      </c>
      <c r="I18" s="137"/>
    </row>
    <row r="19" spans="1:11" x14ac:dyDescent="0.2">
      <c r="C19" s="62"/>
      <c r="D19" s="62"/>
      <c r="E19" s="156"/>
      <c r="F19" s="156"/>
      <c r="G19" s="156"/>
      <c r="H19" s="62"/>
      <c r="I19" s="136"/>
    </row>
    <row r="20" spans="1:11" ht="15.75" x14ac:dyDescent="0.25">
      <c r="A20" s="155" t="s">
        <v>60</v>
      </c>
      <c r="B20" s="155"/>
      <c r="C20" s="155"/>
      <c r="D20" s="155"/>
      <c r="E20" s="155"/>
      <c r="F20" s="155"/>
      <c r="G20" s="155"/>
      <c r="H20" s="155"/>
      <c r="I20" s="155"/>
    </row>
    <row r="21" spans="1:11" x14ac:dyDescent="0.2">
      <c r="C21" s="62"/>
      <c r="D21" s="62"/>
      <c r="E21" s="62"/>
      <c r="F21" s="62"/>
      <c r="G21" s="101"/>
      <c r="H21" s="62"/>
      <c r="I21" s="62"/>
    </row>
    <row r="22" spans="1:11" ht="23.25" customHeight="1" x14ac:dyDescent="0.2">
      <c r="A22" s="246"/>
      <c r="B22" s="246"/>
      <c r="C22" s="246"/>
      <c r="D22" s="246"/>
      <c r="E22" s="246"/>
      <c r="F22" s="246"/>
      <c r="G22" s="246"/>
      <c r="H22" s="246"/>
      <c r="I22" s="246"/>
    </row>
    <row r="23" spans="1:11" ht="23.25" customHeight="1" x14ac:dyDescent="0.2">
      <c r="A23" s="246"/>
      <c r="B23" s="246"/>
      <c r="C23" s="246"/>
      <c r="D23" s="246"/>
      <c r="E23" s="246"/>
      <c r="F23" s="246"/>
      <c r="G23" s="246"/>
      <c r="H23" s="246"/>
      <c r="I23" s="246"/>
    </row>
    <row r="24" spans="1:11" ht="12.75" customHeight="1" x14ac:dyDescent="0.2">
      <c r="A24" s="154"/>
      <c r="B24" s="154"/>
      <c r="C24" s="154"/>
      <c r="D24" s="154"/>
      <c r="E24" s="154"/>
      <c r="F24" s="154"/>
      <c r="G24" s="154"/>
      <c r="H24" s="154"/>
      <c r="I24" s="154"/>
      <c r="J24" s="154"/>
      <c r="K24" s="154"/>
    </row>
    <row r="25" spans="1:11" ht="12.75" customHeight="1" x14ac:dyDescent="0.2">
      <c r="A25" s="154"/>
      <c r="B25" s="154"/>
      <c r="C25" s="154"/>
      <c r="D25" s="154"/>
      <c r="E25" s="154"/>
      <c r="F25" s="154"/>
      <c r="G25" s="154"/>
      <c r="H25" s="154"/>
      <c r="I25" s="154"/>
      <c r="J25" s="154"/>
      <c r="K25" s="154"/>
    </row>
    <row r="26" spans="1:11" x14ac:dyDescent="0.2">
      <c r="C26" s="62"/>
      <c r="D26" s="62"/>
      <c r="E26" s="62"/>
      <c r="F26" s="62"/>
      <c r="G26" s="101"/>
      <c r="H26" s="62"/>
      <c r="I26" s="62"/>
    </row>
    <row r="27" spans="1:11" x14ac:dyDescent="0.2">
      <c r="C27" s="62"/>
      <c r="D27" s="62"/>
      <c r="E27" s="62"/>
      <c r="F27" s="62"/>
      <c r="G27" s="101"/>
      <c r="H27" s="62"/>
      <c r="I27" s="62"/>
    </row>
    <row r="28" spans="1:11" x14ac:dyDescent="0.2">
      <c r="C28" s="62"/>
      <c r="D28" s="62"/>
      <c r="E28" s="62"/>
      <c r="F28" s="62"/>
      <c r="G28" s="101"/>
      <c r="H28" s="62"/>
      <c r="I28" s="62"/>
    </row>
    <row r="29" spans="1:11" x14ac:dyDescent="0.2">
      <c r="C29" s="62"/>
      <c r="D29" s="62"/>
      <c r="E29" s="62"/>
      <c r="F29" s="62"/>
      <c r="G29" s="101"/>
      <c r="H29" s="62"/>
      <c r="I29" s="62"/>
    </row>
    <row r="30" spans="1:11" x14ac:dyDescent="0.2">
      <c r="C30" s="62"/>
      <c r="D30" s="62"/>
      <c r="E30" s="62"/>
      <c r="F30" s="62"/>
      <c r="G30" s="101"/>
      <c r="H30" s="62"/>
      <c r="I30" s="62"/>
    </row>
    <row r="31" spans="1:11" x14ac:dyDescent="0.2">
      <c r="C31" s="62"/>
      <c r="D31" s="62"/>
      <c r="E31" s="62"/>
      <c r="F31" s="62"/>
      <c r="G31" s="101"/>
      <c r="H31" s="62"/>
      <c r="I31" s="62"/>
    </row>
    <row r="32" spans="1:11" x14ac:dyDescent="0.2">
      <c r="C32" s="62"/>
      <c r="D32" s="62"/>
      <c r="E32" s="62"/>
      <c r="F32" s="62"/>
      <c r="G32" s="101"/>
      <c r="H32" s="62"/>
      <c r="I32" s="62"/>
    </row>
    <row r="33" spans="3:9" x14ac:dyDescent="0.2">
      <c r="C33" s="62"/>
      <c r="D33" s="62"/>
      <c r="E33" s="62"/>
      <c r="F33" s="62"/>
      <c r="G33" s="101"/>
      <c r="H33" s="62"/>
      <c r="I33" s="62"/>
    </row>
    <row r="34" spans="3:9" x14ac:dyDescent="0.2">
      <c r="C34" s="62"/>
      <c r="D34" s="62"/>
      <c r="E34" s="62"/>
      <c r="F34" s="62"/>
      <c r="G34" s="101"/>
      <c r="H34" s="62"/>
      <c r="I34" s="62"/>
    </row>
    <row r="35" spans="3:9" x14ac:dyDescent="0.2">
      <c r="C35" s="62"/>
      <c r="D35" s="62"/>
      <c r="E35" s="62"/>
      <c r="F35" s="62"/>
      <c r="G35" s="101"/>
      <c r="H35" s="62"/>
      <c r="I35" s="62"/>
    </row>
    <row r="36" spans="3:9" x14ac:dyDescent="0.2">
      <c r="C36" s="62"/>
      <c r="D36" s="62"/>
      <c r="E36" s="62"/>
      <c r="F36" s="62"/>
      <c r="G36" s="101"/>
      <c r="H36" s="62"/>
      <c r="I36" s="62"/>
    </row>
    <row r="37" spans="3:9" x14ac:dyDescent="0.2">
      <c r="C37" s="62"/>
      <c r="D37" s="62"/>
      <c r="E37" s="62"/>
      <c r="F37" s="62"/>
      <c r="G37" s="101"/>
      <c r="H37" s="62"/>
      <c r="I37" s="62"/>
    </row>
  </sheetData>
  <mergeCells count="28">
    <mergeCell ref="A1:C1"/>
    <mergeCell ref="J5:J13"/>
    <mergeCell ref="A14:A16"/>
    <mergeCell ref="B14:B16"/>
    <mergeCell ref="D16:E16"/>
    <mergeCell ref="C9:C13"/>
    <mergeCell ref="G5:G8"/>
    <mergeCell ref="F9:F13"/>
    <mergeCell ref="A4:A13"/>
    <mergeCell ref="F5:F8"/>
    <mergeCell ref="C5:C8"/>
    <mergeCell ref="G9:G13"/>
    <mergeCell ref="J14:J16"/>
    <mergeCell ref="B4:B13"/>
    <mergeCell ref="D3:E3"/>
    <mergeCell ref="C14:C16"/>
    <mergeCell ref="D14:E14"/>
    <mergeCell ref="I14:I16"/>
    <mergeCell ref="D15:E15"/>
    <mergeCell ref="I5:I13"/>
    <mergeCell ref="H5:H8"/>
    <mergeCell ref="H9:H13"/>
    <mergeCell ref="E18:G18"/>
    <mergeCell ref="E17:G17"/>
    <mergeCell ref="A24:I25"/>
    <mergeCell ref="J24:K25"/>
    <mergeCell ref="A20:I20"/>
    <mergeCell ref="E19:G19"/>
  </mergeCells>
  <phoneticPr fontId="24" type="noConversion"/>
  <conditionalFormatting sqref="G4:G5 G9 G14:G16">
    <cfRule type="cellIs" dxfId="3" priority="17" stopIfTrue="1" operator="equal">
      <formula>0</formula>
    </cfRule>
  </conditionalFormatting>
  <conditionalFormatting sqref="J4:J16">
    <cfRule type="cellIs" dxfId="2" priority="18" stopIfTrue="1" operator="lessThan">
      <formula>1</formula>
    </cfRule>
  </conditionalFormatting>
  <printOptions horizontalCentered="1"/>
  <pageMargins left="0.23622047244094491" right="0.23622047244094491" top="0.78740157480314965" bottom="0.15748031496062992" header="0.27559055118110237" footer="0.15748031496062992"/>
  <pageSetup paperSize="9" scale="75" orientation="portrait" r:id="rId1"/>
  <headerFooter alignWithMargins="0">
    <oddHeader xml:space="preserve">&amp;Lעמוד &amp;P מתוך &amp;N&amp;C&amp;"Arial,מודגש"&amp;12
</oddHeader>
    <oddFooter>&amp;L&amp;A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255-E0E9-4205-8784-458157224E1A}">
  <dimension ref="A1:P15"/>
  <sheetViews>
    <sheetView rightToLeft="1" zoomScaleNormal="100" zoomScaleSheetLayoutView="100" workbookViewId="0">
      <selection activeCell="E1" sqref="E1:I2"/>
    </sheetView>
  </sheetViews>
  <sheetFormatPr defaultRowHeight="17.25" customHeight="1" x14ac:dyDescent="0.2"/>
  <cols>
    <col min="1" max="1" width="8.28515625" style="4" bestFit="1" customWidth="1"/>
    <col min="2" max="2" width="36.85546875" style="4" customWidth="1"/>
    <col min="3" max="3" width="26.140625" style="4" customWidth="1"/>
    <col min="4" max="4" width="13.42578125" style="6" customWidth="1"/>
    <col min="5" max="5" width="6.85546875" style="4" customWidth="1"/>
    <col min="6" max="6" width="8.42578125" style="4" customWidth="1"/>
    <col min="7" max="7" width="8.5703125" style="4" customWidth="1"/>
    <col min="8" max="8" width="8" style="4" customWidth="1"/>
    <col min="9" max="9" width="8.5703125" style="4" customWidth="1"/>
    <col min="10" max="10" width="7.28515625" style="4" customWidth="1"/>
    <col min="11" max="11" width="8" style="4" customWidth="1"/>
    <col min="12" max="12" width="8.140625" style="6" customWidth="1"/>
    <col min="13" max="13" width="8.42578125" style="4" customWidth="1"/>
    <col min="14" max="14" width="24" style="4" customWidth="1"/>
    <col min="15" max="16384" width="9.140625" style="4"/>
  </cols>
  <sheetData>
    <row r="1" spans="1:16" ht="19.5" thickTop="1" x14ac:dyDescent="0.2">
      <c r="A1" s="2" t="s">
        <v>25</v>
      </c>
      <c r="B1" s="3" t="s">
        <v>28</v>
      </c>
      <c r="C1" s="3"/>
      <c r="D1" s="26" t="s">
        <v>20</v>
      </c>
      <c r="E1" s="240" t="str">
        <f>'סיכום הצעות'!D1</f>
        <v>הנושא: לאספקת תווי שי לרווחת העובד</v>
      </c>
      <c r="F1" s="241"/>
      <c r="G1" s="241"/>
      <c r="H1" s="241"/>
      <c r="I1" s="242"/>
      <c r="J1" s="27" t="s">
        <v>0</v>
      </c>
      <c r="K1" s="36">
        <v>1</v>
      </c>
      <c r="L1" s="79" t="s">
        <v>21</v>
      </c>
      <c r="M1" s="54"/>
      <c r="N1" s="30"/>
    </row>
    <row r="2" spans="1:16" ht="16.5" thickBot="1" x14ac:dyDescent="0.25">
      <c r="A2" s="35" t="s">
        <v>27</v>
      </c>
      <c r="B2" s="5"/>
      <c r="C2" s="5"/>
      <c r="D2" s="38" t="s">
        <v>81</v>
      </c>
      <c r="E2" s="243"/>
      <c r="F2" s="244"/>
      <c r="G2" s="244"/>
      <c r="H2" s="244"/>
      <c r="I2" s="245"/>
      <c r="J2" s="31" t="s">
        <v>1</v>
      </c>
      <c r="K2" s="37">
        <v>2</v>
      </c>
      <c r="L2" s="80" t="s">
        <v>22</v>
      </c>
      <c r="M2" s="55"/>
      <c r="N2" s="34"/>
    </row>
    <row r="3" spans="1:16" s="46" customFormat="1" ht="17.25" customHeight="1" thickTop="1" x14ac:dyDescent="0.2">
      <c r="A3" s="145" t="s">
        <v>2</v>
      </c>
      <c r="B3" s="146"/>
      <c r="C3" s="44"/>
      <c r="D3" s="143" t="s">
        <v>57</v>
      </c>
      <c r="E3" s="44" t="s">
        <v>3</v>
      </c>
      <c r="F3" s="45" t="s">
        <v>5</v>
      </c>
      <c r="G3" s="63">
        <v>1</v>
      </c>
      <c r="H3" s="45" t="s">
        <v>5</v>
      </c>
      <c r="I3" s="63">
        <v>2</v>
      </c>
      <c r="J3" s="45" t="s">
        <v>5</v>
      </c>
      <c r="K3" s="63">
        <v>3</v>
      </c>
      <c r="L3" s="45" t="s">
        <v>5</v>
      </c>
      <c r="M3" s="63">
        <v>4</v>
      </c>
      <c r="N3" s="143" t="s">
        <v>8</v>
      </c>
    </row>
    <row r="4" spans="1:16" s="46" customFormat="1" ht="17.25" customHeight="1" thickBot="1" x14ac:dyDescent="0.25">
      <c r="A4" s="234"/>
      <c r="B4" s="233"/>
      <c r="C4" s="230"/>
      <c r="D4" s="144"/>
      <c r="E4" s="47" t="s">
        <v>4</v>
      </c>
      <c r="F4" s="48" t="s">
        <v>6</v>
      </c>
      <c r="G4" s="49" t="s">
        <v>7</v>
      </c>
      <c r="H4" s="48" t="s">
        <v>6</v>
      </c>
      <c r="I4" s="49" t="s">
        <v>7</v>
      </c>
      <c r="J4" s="48" t="s">
        <v>6</v>
      </c>
      <c r="K4" s="49" t="s">
        <v>7</v>
      </c>
      <c r="L4" s="48" t="s">
        <v>6</v>
      </c>
      <c r="M4" s="49" t="s">
        <v>7</v>
      </c>
      <c r="N4" s="144"/>
      <c r="P4" s="50"/>
    </row>
    <row r="5" spans="1:16" s="46" customFormat="1" ht="21.75" customHeight="1" thickTop="1" x14ac:dyDescent="0.2">
      <c r="A5" s="235" t="s">
        <v>58</v>
      </c>
      <c r="B5" s="151" t="s">
        <v>82</v>
      </c>
      <c r="C5" s="151"/>
      <c r="D5" s="236" t="s">
        <v>52</v>
      </c>
      <c r="E5" s="52">
        <v>0.4</v>
      </c>
      <c r="F5" s="231"/>
      <c r="G5" s="232"/>
      <c r="H5" s="231"/>
      <c r="I5" s="232"/>
      <c r="J5" s="231"/>
      <c r="K5" s="232"/>
      <c r="L5" s="231"/>
      <c r="M5" s="232"/>
      <c r="N5" s="230"/>
      <c r="P5" s="50"/>
    </row>
    <row r="6" spans="1:16" s="46" customFormat="1" ht="24.75" thickBot="1" x14ac:dyDescent="0.25">
      <c r="A6" s="235"/>
      <c r="B6" s="151" t="str">
        <f>מחוון!C9</f>
        <v>מספר רשתות מוצעות</v>
      </c>
      <c r="C6" s="151"/>
      <c r="D6" s="236" t="s">
        <v>52</v>
      </c>
      <c r="E6" s="52">
        <v>0.6</v>
      </c>
      <c r="F6" s="56"/>
      <c r="G6" s="57"/>
      <c r="H6" s="56"/>
      <c r="I6" s="57"/>
      <c r="J6" s="56"/>
      <c r="K6" s="57"/>
      <c r="L6" s="56"/>
      <c r="M6" s="57"/>
      <c r="N6" s="102" t="s">
        <v>53</v>
      </c>
    </row>
    <row r="7" spans="1:16" s="46" customFormat="1" ht="17.25" customHeight="1" thickBot="1" x14ac:dyDescent="0.25">
      <c r="A7" s="235"/>
      <c r="B7" s="237" t="s">
        <v>9</v>
      </c>
      <c r="C7" s="237"/>
      <c r="D7" s="67"/>
      <c r="E7" s="68">
        <f>SUM(E5:E6)</f>
        <v>1</v>
      </c>
      <c r="F7" s="69"/>
      <c r="G7" s="70"/>
      <c r="H7" s="69"/>
      <c r="I7" s="70"/>
      <c r="J7" s="69"/>
      <c r="K7" s="70"/>
      <c r="L7" s="69"/>
      <c r="M7" s="70"/>
      <c r="N7" s="71"/>
    </row>
    <row r="8" spans="1:16" s="46" customFormat="1" ht="17.25" customHeight="1" thickTop="1" thickBot="1" x14ac:dyDescent="0.25">
      <c r="A8" s="150" t="s">
        <v>35</v>
      </c>
      <c r="B8" s="238" t="s">
        <v>33</v>
      </c>
      <c r="C8" s="239"/>
      <c r="D8" s="51" t="s">
        <v>19</v>
      </c>
      <c r="E8" s="65">
        <v>1</v>
      </c>
      <c r="F8" s="56"/>
      <c r="G8" s="58"/>
      <c r="H8" s="56"/>
      <c r="I8" s="58"/>
      <c r="J8" s="56"/>
      <c r="K8" s="64"/>
      <c r="L8" s="56"/>
      <c r="M8" s="64"/>
      <c r="N8" s="103" t="s">
        <v>53</v>
      </c>
    </row>
    <row r="9" spans="1:16" s="46" customFormat="1" ht="17.25" customHeight="1" thickBot="1" x14ac:dyDescent="0.25">
      <c r="A9" s="149"/>
      <c r="B9" s="66" t="s">
        <v>9</v>
      </c>
      <c r="C9" s="122"/>
      <c r="D9" s="67"/>
      <c r="E9" s="68">
        <f>SUM(E8)</f>
        <v>1</v>
      </c>
      <c r="F9" s="69"/>
      <c r="G9" s="70"/>
      <c r="H9" s="69"/>
      <c r="I9" s="70"/>
      <c r="J9" s="69"/>
      <c r="K9" s="70"/>
      <c r="L9" s="69"/>
      <c r="M9" s="70"/>
      <c r="N9" s="71"/>
    </row>
    <row r="10" spans="1:16" s="46" customFormat="1" ht="17.25" customHeight="1" thickTop="1" x14ac:dyDescent="0.2">
      <c r="A10" s="148" t="s">
        <v>59</v>
      </c>
      <c r="B10" s="152" t="s">
        <v>2</v>
      </c>
      <c r="C10" s="146"/>
      <c r="D10" s="143" t="s">
        <v>55</v>
      </c>
      <c r="E10" s="143" t="s">
        <v>56</v>
      </c>
      <c r="F10" s="45" t="s">
        <v>5</v>
      </c>
      <c r="G10" s="63">
        <v>1</v>
      </c>
      <c r="H10" s="45" t="s">
        <v>5</v>
      </c>
      <c r="I10" s="63">
        <v>2</v>
      </c>
      <c r="J10" s="45" t="s">
        <v>5</v>
      </c>
      <c r="K10" s="63">
        <v>3</v>
      </c>
      <c r="L10" s="45" t="s">
        <v>5</v>
      </c>
      <c r="M10" s="63">
        <v>4</v>
      </c>
      <c r="N10" s="143" t="s">
        <v>8</v>
      </c>
    </row>
    <row r="11" spans="1:16" s="46" customFormat="1" ht="17.25" customHeight="1" thickBot="1" x14ac:dyDescent="0.25">
      <c r="A11" s="150"/>
      <c r="B11" s="153"/>
      <c r="C11" s="147"/>
      <c r="D11" s="144"/>
      <c r="E11" s="144"/>
      <c r="F11" s="48" t="s">
        <v>6</v>
      </c>
      <c r="G11" s="49" t="s">
        <v>7</v>
      </c>
      <c r="H11" s="48" t="s">
        <v>6</v>
      </c>
      <c r="I11" s="49" t="s">
        <v>7</v>
      </c>
      <c r="J11" s="48" t="s">
        <v>6</v>
      </c>
      <c r="K11" s="49" t="s">
        <v>7</v>
      </c>
      <c r="L11" s="48" t="s">
        <v>6</v>
      </c>
      <c r="M11" s="49" t="s">
        <v>7</v>
      </c>
      <c r="N11" s="144"/>
      <c r="P11" s="50"/>
    </row>
    <row r="12" spans="1:16" s="46" customFormat="1" ht="17.25" customHeight="1" thickTop="1" thickBot="1" x14ac:dyDescent="0.25">
      <c r="A12" s="150"/>
      <c r="B12" s="124" t="s">
        <v>83</v>
      </c>
      <c r="C12" s="124"/>
      <c r="D12" s="125" t="s">
        <v>84</v>
      </c>
      <c r="E12" s="139">
        <v>1</v>
      </c>
      <c r="F12" s="59"/>
      <c r="G12" s="60"/>
      <c r="H12" s="61"/>
      <c r="I12" s="60"/>
      <c r="J12" s="61"/>
      <c r="K12" s="60"/>
      <c r="L12" s="61"/>
      <c r="M12" s="60"/>
      <c r="N12" s="53"/>
    </row>
    <row r="13" spans="1:16" s="46" customFormat="1" ht="17.25" customHeight="1" thickBot="1" x14ac:dyDescent="0.25">
      <c r="A13" s="150"/>
      <c r="B13" s="126" t="s">
        <v>23</v>
      </c>
      <c r="C13" s="127"/>
      <c r="D13" s="128"/>
      <c r="E13" s="72"/>
      <c r="F13" s="69"/>
      <c r="G13" s="70"/>
      <c r="H13" s="69"/>
      <c r="I13" s="70"/>
      <c r="J13" s="69"/>
      <c r="K13" s="70"/>
      <c r="L13" s="69"/>
      <c r="M13" s="70"/>
      <c r="N13" s="71"/>
    </row>
    <row r="14" spans="1:16" s="46" customFormat="1" ht="17.25" customHeight="1" thickTop="1" thickBot="1" x14ac:dyDescent="0.25">
      <c r="A14" s="149"/>
      <c r="B14" s="108" t="s">
        <v>24</v>
      </c>
      <c r="C14" s="123"/>
      <c r="D14" s="67"/>
      <c r="E14" s="73"/>
      <c r="F14" s="74"/>
      <c r="G14" s="70"/>
      <c r="H14" s="69"/>
      <c r="I14" s="70"/>
      <c r="J14" s="69"/>
      <c r="K14" s="70"/>
      <c r="L14" s="69"/>
      <c r="M14" s="70"/>
      <c r="N14" s="71"/>
    </row>
    <row r="15" spans="1:16" s="46" customFormat="1" ht="17.25" customHeight="1" thickTop="1" x14ac:dyDescent="0.2"/>
  </sheetData>
  <mergeCells count="14">
    <mergeCell ref="B10:C11"/>
    <mergeCell ref="E1:I2"/>
    <mergeCell ref="D10:D11"/>
    <mergeCell ref="E10:E11"/>
    <mergeCell ref="A8:A9"/>
    <mergeCell ref="A5:A7"/>
    <mergeCell ref="B5:C5"/>
    <mergeCell ref="B6:C6"/>
    <mergeCell ref="B8:C8"/>
    <mergeCell ref="N10:N11"/>
    <mergeCell ref="N3:N4"/>
    <mergeCell ref="D3:D4"/>
    <mergeCell ref="A3:B4"/>
    <mergeCell ref="A10:A14"/>
  </mergeCells>
  <phoneticPr fontId="0" type="noConversion"/>
  <conditionalFormatting sqref="E7 E9">
    <cfRule type="cellIs" dxfId="1" priority="1" stopIfTrue="1" operator="notEqual">
      <formula>1</formula>
    </cfRule>
  </conditionalFormatting>
  <printOptions horizontalCentered="1"/>
  <pageMargins left="0" right="0.15748031496062992" top="0.47244094488188981" bottom="0" header="0" footer="0"/>
  <pageSetup paperSize="9" scale="94" orientation="landscape" horizontalDpi="300" verticalDpi="300" r:id="rId1"/>
  <headerFooter alignWithMargins="0">
    <oddHeader xml:space="preserve">&amp;L
</oddHeader>
    <oddFooter>&amp;L&amp;A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015BE-D10F-4AE2-B9C0-4706C6E5BB24}">
  <sheetPr>
    <pageSetUpPr fitToPage="1"/>
  </sheetPr>
  <dimension ref="A1:L31"/>
  <sheetViews>
    <sheetView rightToLeft="1" tabSelected="1" zoomScaleNormal="100" zoomScaleSheetLayoutView="90" workbookViewId="0">
      <selection activeCell="H18" sqref="H18:H19"/>
    </sheetView>
  </sheetViews>
  <sheetFormatPr defaultRowHeight="17.25" customHeight="1" x14ac:dyDescent="0.2"/>
  <cols>
    <col min="1" max="1" width="6.28515625" style="7" customWidth="1"/>
    <col min="2" max="2" width="21.85546875" style="7" customWidth="1"/>
    <col min="3" max="3" width="12.85546875" style="7" customWidth="1"/>
    <col min="4" max="4" width="9.140625" style="7" customWidth="1"/>
    <col min="5" max="5" width="9.140625" style="7"/>
    <col min="6" max="7" width="10" style="7" customWidth="1"/>
    <col min="8" max="8" width="13.28515625" style="7" bestFit="1" customWidth="1"/>
    <col min="9" max="10" width="8.7109375" style="7" customWidth="1"/>
    <col min="11" max="11" width="9.7109375" style="7" bestFit="1" customWidth="1"/>
    <col min="12" max="12" width="24.140625" style="7" customWidth="1"/>
    <col min="13" max="16384" width="9.140625" style="7"/>
  </cols>
  <sheetData>
    <row r="1" spans="1:12" s="4" customFormat="1" ht="17.25" customHeight="1" thickTop="1" x14ac:dyDescent="0.2">
      <c r="A1" s="213" t="s">
        <v>18</v>
      </c>
      <c r="B1" s="214"/>
      <c r="C1" s="26" t="s">
        <v>20</v>
      </c>
      <c r="D1" s="240" t="s">
        <v>80</v>
      </c>
      <c r="E1" s="241"/>
      <c r="F1" s="242"/>
      <c r="G1" s="117"/>
      <c r="H1" s="27" t="s">
        <v>0</v>
      </c>
      <c r="I1" s="28">
        <v>2</v>
      </c>
      <c r="J1" s="120"/>
      <c r="K1" s="29" t="s">
        <v>21</v>
      </c>
      <c r="L1" s="30"/>
    </row>
    <row r="2" spans="1:12" s="4" customFormat="1" ht="17.25" customHeight="1" thickBot="1" x14ac:dyDescent="0.25">
      <c r="A2" s="215"/>
      <c r="B2" s="216"/>
      <c r="C2" s="38" t="str">
        <f>קריטריונים!D2</f>
        <v>9/3.2026</v>
      </c>
      <c r="D2" s="243"/>
      <c r="E2" s="244"/>
      <c r="F2" s="245"/>
      <c r="G2" s="118"/>
      <c r="H2" s="31" t="s">
        <v>1</v>
      </c>
      <c r="I2" s="32">
        <v>2</v>
      </c>
      <c r="J2" s="121"/>
      <c r="K2" s="33" t="s">
        <v>22</v>
      </c>
      <c r="L2" s="34"/>
    </row>
    <row r="3" spans="1:12" s="11" customFormat="1" ht="17.25" customHeight="1" thickTop="1" thickBot="1" x14ac:dyDescent="0.3">
      <c r="A3" s="8"/>
      <c r="B3" s="9"/>
      <c r="C3" s="10"/>
      <c r="D3" s="221" t="s">
        <v>29</v>
      </c>
      <c r="E3" s="222"/>
      <c r="F3" s="1">
        <v>0.3</v>
      </c>
      <c r="G3" s="119"/>
      <c r="H3" s="9" t="s">
        <v>30</v>
      </c>
      <c r="I3" s="1">
        <v>0.7</v>
      </c>
      <c r="J3" s="119"/>
      <c r="K3" s="9" t="s">
        <v>17</v>
      </c>
      <c r="L3" s="10"/>
    </row>
    <row r="4" spans="1:12" s="76" customFormat="1" ht="20.100000000000001" customHeight="1" thickTop="1" x14ac:dyDescent="0.2">
      <c r="A4" s="195" t="s">
        <v>10</v>
      </c>
      <c r="B4" s="192" t="s">
        <v>11</v>
      </c>
      <c r="C4" s="198" t="s">
        <v>12</v>
      </c>
      <c r="D4" s="201" t="s">
        <v>36</v>
      </c>
      <c r="E4" s="208" t="s">
        <v>33</v>
      </c>
      <c r="F4" s="223" t="s">
        <v>37</v>
      </c>
      <c r="G4" s="206" t="s">
        <v>69</v>
      </c>
      <c r="H4" s="201" t="s">
        <v>38</v>
      </c>
      <c r="I4" s="223" t="s">
        <v>39</v>
      </c>
      <c r="J4" s="206" t="s">
        <v>70</v>
      </c>
      <c r="K4" s="226" t="s">
        <v>64</v>
      </c>
      <c r="L4" s="198" t="s">
        <v>41</v>
      </c>
    </row>
    <row r="5" spans="1:12" s="76" customFormat="1" ht="20.100000000000001" customHeight="1" x14ac:dyDescent="0.2">
      <c r="A5" s="196"/>
      <c r="B5" s="193"/>
      <c r="C5" s="199"/>
      <c r="D5" s="202"/>
      <c r="E5" s="209"/>
      <c r="F5" s="224"/>
      <c r="G5" s="207"/>
      <c r="H5" s="202"/>
      <c r="I5" s="224"/>
      <c r="J5" s="207"/>
      <c r="K5" s="227"/>
      <c r="L5" s="199"/>
    </row>
    <row r="6" spans="1:12" s="76" customFormat="1" ht="20.100000000000001" customHeight="1" thickBot="1" x14ac:dyDescent="0.25">
      <c r="A6" s="196"/>
      <c r="B6" s="193"/>
      <c r="C6" s="200"/>
      <c r="D6" s="203"/>
      <c r="E6" s="210"/>
      <c r="F6" s="225"/>
      <c r="G6" s="207"/>
      <c r="H6" s="203"/>
      <c r="I6" s="225"/>
      <c r="J6" s="207"/>
      <c r="K6" s="227"/>
      <c r="L6" s="199"/>
    </row>
    <row r="7" spans="1:12" s="77" customFormat="1" ht="18" customHeight="1" thickTop="1" thickBot="1" x14ac:dyDescent="0.25">
      <c r="A7" s="197"/>
      <c r="B7" s="194"/>
      <c r="C7" s="12" t="s">
        <v>13</v>
      </c>
      <c r="D7" s="131">
        <v>0.7</v>
      </c>
      <c r="E7" s="132">
        <v>0.3</v>
      </c>
      <c r="F7" s="135">
        <f>SUM(D7:E7)</f>
        <v>1</v>
      </c>
      <c r="G7" s="207"/>
      <c r="H7" s="131">
        <v>1</v>
      </c>
      <c r="I7" s="135">
        <v>1</v>
      </c>
      <c r="J7" s="207"/>
      <c r="K7" s="227"/>
      <c r="L7" s="200"/>
    </row>
    <row r="8" spans="1:12" s="75" customFormat="1" ht="17.25" customHeight="1" thickTop="1" x14ac:dyDescent="0.2">
      <c r="A8" s="219">
        <v>1</v>
      </c>
      <c r="B8" s="217"/>
      <c r="C8" s="129" t="s">
        <v>14</v>
      </c>
      <c r="D8" s="133"/>
      <c r="E8" s="133"/>
      <c r="F8" s="204"/>
      <c r="G8" s="204">
        <f>F8*F3</f>
        <v>0</v>
      </c>
      <c r="H8" s="205"/>
      <c r="I8" s="204"/>
      <c r="J8" s="204">
        <f>I8*I3</f>
        <v>0</v>
      </c>
      <c r="K8" s="220">
        <f>J8+G8</f>
        <v>0</v>
      </c>
      <c r="L8" s="211"/>
    </row>
    <row r="9" spans="1:12" s="75" customFormat="1" ht="17.25" customHeight="1" x14ac:dyDescent="0.2">
      <c r="A9" s="191"/>
      <c r="B9" s="218"/>
      <c r="C9" s="130" t="s">
        <v>15</v>
      </c>
      <c r="D9" s="133"/>
      <c r="E9" s="133"/>
      <c r="F9" s="204"/>
      <c r="G9" s="204"/>
      <c r="H9" s="205"/>
      <c r="I9" s="204"/>
      <c r="J9" s="204"/>
      <c r="K9" s="220"/>
      <c r="L9" s="212"/>
    </row>
    <row r="10" spans="1:12" s="75" customFormat="1" ht="17.25" customHeight="1" x14ac:dyDescent="0.2">
      <c r="A10" s="190">
        <v>2</v>
      </c>
      <c r="B10" s="218"/>
      <c r="C10" s="134" t="s">
        <v>14</v>
      </c>
      <c r="D10" s="133"/>
      <c r="E10" s="133"/>
      <c r="F10" s="204"/>
      <c r="G10" s="204">
        <f>F10*F3</f>
        <v>0</v>
      </c>
      <c r="H10" s="205"/>
      <c r="I10" s="204"/>
      <c r="J10" s="204">
        <f>I10*I3</f>
        <v>0</v>
      </c>
      <c r="K10" s="220">
        <f>J10+G10</f>
        <v>0</v>
      </c>
      <c r="L10" s="212"/>
    </row>
    <row r="11" spans="1:12" s="75" customFormat="1" ht="17.25" customHeight="1" x14ac:dyDescent="0.2">
      <c r="A11" s="191"/>
      <c r="B11" s="218"/>
      <c r="C11" s="130" t="s">
        <v>15</v>
      </c>
      <c r="D11" s="133"/>
      <c r="E11" s="133"/>
      <c r="F11" s="204"/>
      <c r="G11" s="204"/>
      <c r="H11" s="205"/>
      <c r="I11" s="204"/>
      <c r="J11" s="204"/>
      <c r="K11" s="220"/>
      <c r="L11" s="212"/>
    </row>
    <row r="12" spans="1:12" s="75" customFormat="1" ht="17.25" customHeight="1" x14ac:dyDescent="0.2">
      <c r="A12" s="190">
        <v>3</v>
      </c>
      <c r="B12" s="218"/>
      <c r="C12" s="134" t="s">
        <v>14</v>
      </c>
      <c r="D12" s="133"/>
      <c r="E12" s="133"/>
      <c r="F12" s="204"/>
      <c r="G12" s="204">
        <f>F12*F3</f>
        <v>0</v>
      </c>
      <c r="H12" s="205"/>
      <c r="I12" s="204"/>
      <c r="J12" s="204">
        <f>I12*I3</f>
        <v>0</v>
      </c>
      <c r="K12" s="220">
        <f>J12+G12</f>
        <v>0</v>
      </c>
      <c r="L12" s="212"/>
    </row>
    <row r="13" spans="1:12" s="75" customFormat="1" ht="17.25" customHeight="1" x14ac:dyDescent="0.2">
      <c r="A13" s="191"/>
      <c r="B13" s="218"/>
      <c r="C13" s="130" t="s">
        <v>15</v>
      </c>
      <c r="D13" s="133"/>
      <c r="E13" s="133"/>
      <c r="F13" s="204"/>
      <c r="G13" s="204"/>
      <c r="H13" s="205"/>
      <c r="I13" s="204"/>
      <c r="J13" s="204"/>
      <c r="K13" s="220"/>
      <c r="L13" s="212"/>
    </row>
    <row r="14" spans="1:12" s="75" customFormat="1" ht="17.25" customHeight="1" x14ac:dyDescent="0.2">
      <c r="A14" s="190">
        <v>4</v>
      </c>
      <c r="B14" s="218"/>
      <c r="C14" s="134" t="s">
        <v>14</v>
      </c>
      <c r="D14" s="133"/>
      <c r="E14" s="133"/>
      <c r="F14" s="204"/>
      <c r="G14" s="252"/>
      <c r="H14" s="254"/>
      <c r="I14" s="204"/>
      <c r="J14" s="252"/>
      <c r="K14" s="220"/>
      <c r="L14" s="212"/>
    </row>
    <row r="15" spans="1:12" s="75" customFormat="1" ht="17.25" customHeight="1" x14ac:dyDescent="0.2">
      <c r="A15" s="191"/>
      <c r="B15" s="218"/>
      <c r="C15" s="130" t="s">
        <v>15</v>
      </c>
      <c r="D15" s="133"/>
      <c r="E15" s="133"/>
      <c r="F15" s="204"/>
      <c r="G15" s="253"/>
      <c r="H15" s="255"/>
      <c r="I15" s="204"/>
      <c r="J15" s="253"/>
      <c r="K15" s="220"/>
      <c r="L15" s="212"/>
    </row>
    <row r="16" spans="1:12" s="75" customFormat="1" ht="17.25" customHeight="1" x14ac:dyDescent="0.2">
      <c r="A16" s="190">
        <v>5</v>
      </c>
      <c r="B16" s="218"/>
      <c r="C16" s="134" t="s">
        <v>14</v>
      </c>
      <c r="D16" s="133"/>
      <c r="E16" s="133"/>
      <c r="F16" s="204"/>
      <c r="G16" s="252"/>
      <c r="H16" s="254"/>
      <c r="I16" s="204"/>
      <c r="J16" s="252"/>
      <c r="K16" s="220"/>
      <c r="L16" s="212"/>
    </row>
    <row r="17" spans="1:12" s="75" customFormat="1" ht="17.25" customHeight="1" x14ac:dyDescent="0.2">
      <c r="A17" s="191"/>
      <c r="B17" s="218"/>
      <c r="C17" s="130" t="s">
        <v>15</v>
      </c>
      <c r="D17" s="133"/>
      <c r="E17" s="133"/>
      <c r="F17" s="204"/>
      <c r="G17" s="253"/>
      <c r="H17" s="255"/>
      <c r="I17" s="204"/>
      <c r="J17" s="253"/>
      <c r="K17" s="220"/>
      <c r="L17" s="212"/>
    </row>
    <row r="18" spans="1:12" s="75" customFormat="1" ht="17.25" customHeight="1" x14ac:dyDescent="0.2">
      <c r="A18" s="190">
        <v>6</v>
      </c>
      <c r="B18" s="218"/>
      <c r="C18" s="134" t="s">
        <v>14</v>
      </c>
      <c r="D18" s="133"/>
      <c r="E18" s="133"/>
      <c r="F18" s="204"/>
      <c r="G18" s="252"/>
      <c r="H18" s="254"/>
      <c r="I18" s="204"/>
      <c r="J18" s="252"/>
      <c r="K18" s="220"/>
      <c r="L18" s="212"/>
    </row>
    <row r="19" spans="1:12" s="75" customFormat="1" ht="17.25" customHeight="1" thickBot="1" x14ac:dyDescent="0.25">
      <c r="A19" s="228"/>
      <c r="B19" s="229"/>
      <c r="C19" s="130" t="s">
        <v>15</v>
      </c>
      <c r="D19" s="133"/>
      <c r="E19" s="133"/>
      <c r="F19" s="204"/>
      <c r="G19" s="253"/>
      <c r="H19" s="255"/>
      <c r="I19" s="204"/>
      <c r="J19" s="253"/>
      <c r="K19" s="220"/>
      <c r="L19" s="247"/>
    </row>
    <row r="20" spans="1:12" ht="17.25" customHeight="1" thickTop="1" thickBot="1" x14ac:dyDescent="0.25">
      <c r="A20" s="25"/>
      <c r="B20" s="14"/>
      <c r="C20" s="15"/>
      <c r="D20" s="248"/>
      <c r="E20" s="249"/>
      <c r="F20" s="250"/>
      <c r="G20" s="248"/>
      <c r="H20" s="251">
        <f>MIN(H8,H10,H12,H14,H16,H18)</f>
        <v>0</v>
      </c>
      <c r="I20" s="250"/>
      <c r="J20" s="248"/>
      <c r="K20" s="248"/>
      <c r="L20" s="24"/>
    </row>
    <row r="21" spans="1:12" ht="17.25" customHeight="1" thickTop="1" x14ac:dyDescent="0.2">
      <c r="A21" s="16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8"/>
    </row>
    <row r="22" spans="1:12" ht="17.25" customHeight="1" x14ac:dyDescent="0.2">
      <c r="A22" s="19"/>
      <c r="L22" s="13"/>
    </row>
    <row r="23" spans="1:12" ht="17.25" customHeight="1" x14ac:dyDescent="0.2">
      <c r="A23" s="19"/>
      <c r="B23" s="42" t="s">
        <v>31</v>
      </c>
      <c r="C23" s="41">
        <v>0.3</v>
      </c>
      <c r="L23" s="13"/>
    </row>
    <row r="24" spans="1:12" ht="17.25" customHeight="1" x14ac:dyDescent="0.2">
      <c r="A24" s="19"/>
      <c r="B24" s="42" t="s">
        <v>32</v>
      </c>
      <c r="C24" s="41">
        <v>0.7</v>
      </c>
      <c r="L24" s="13"/>
    </row>
    <row r="25" spans="1:12" ht="17.25" customHeight="1" x14ac:dyDescent="0.2">
      <c r="A25" s="19"/>
      <c r="B25" s="42" t="s">
        <v>16</v>
      </c>
      <c r="C25" s="41">
        <f>SUM(C23:C24)</f>
        <v>1</v>
      </c>
      <c r="L25" s="13"/>
    </row>
    <row r="26" spans="1:12" ht="17.25" customHeight="1" x14ac:dyDescent="0.2">
      <c r="A26" s="19"/>
      <c r="B26" s="42"/>
      <c r="C26" s="40"/>
      <c r="L26" s="13"/>
    </row>
    <row r="27" spans="1:12" ht="42.75" customHeight="1" x14ac:dyDescent="0.2">
      <c r="A27" s="19"/>
      <c r="B27" s="43" t="s">
        <v>26</v>
      </c>
      <c r="C27" s="41">
        <v>0.8</v>
      </c>
      <c r="L27" s="13"/>
    </row>
    <row r="28" spans="1:12" ht="17.25" customHeight="1" x14ac:dyDescent="0.2">
      <c r="A28" s="19"/>
      <c r="C28" s="20"/>
      <c r="L28" s="13"/>
    </row>
    <row r="29" spans="1:12" ht="17.25" customHeight="1" x14ac:dyDescent="0.25">
      <c r="A29" s="19"/>
      <c r="B29" s="39" t="s">
        <v>34</v>
      </c>
      <c r="C29" s="11"/>
      <c r="D29" s="11"/>
      <c r="E29" s="11"/>
      <c r="L29" s="13"/>
    </row>
    <row r="30" spans="1:12" ht="17.25" customHeight="1" thickBot="1" x14ac:dyDescent="0.25">
      <c r="A30" s="21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3"/>
    </row>
    <row r="31" spans="1:12" ht="17.25" customHeight="1" thickTop="1" x14ac:dyDescent="0.2"/>
  </sheetData>
  <mergeCells count="70">
    <mergeCell ref="G14:G15"/>
    <mergeCell ref="H14:H15"/>
    <mergeCell ref="G16:G17"/>
    <mergeCell ref="H16:H17"/>
    <mergeCell ref="G18:G19"/>
    <mergeCell ref="H18:H19"/>
    <mergeCell ref="K18:K19"/>
    <mergeCell ref="K16:K17"/>
    <mergeCell ref="K14:K15"/>
    <mergeCell ref="K12:K13"/>
    <mergeCell ref="I18:I19"/>
    <mergeCell ref="J14:J15"/>
    <mergeCell ref="J16:J17"/>
    <mergeCell ref="J18:J19"/>
    <mergeCell ref="A16:A17"/>
    <mergeCell ref="F18:F19"/>
    <mergeCell ref="F16:F17"/>
    <mergeCell ref="F14:F15"/>
    <mergeCell ref="F12:F13"/>
    <mergeCell ref="A18:A19"/>
    <mergeCell ref="B12:B13"/>
    <mergeCell ref="B14:B15"/>
    <mergeCell ref="B16:B17"/>
    <mergeCell ref="B18:B19"/>
    <mergeCell ref="L18:L19"/>
    <mergeCell ref="L10:L11"/>
    <mergeCell ref="L12:L13"/>
    <mergeCell ref="L14:L15"/>
    <mergeCell ref="L16:L17"/>
    <mergeCell ref="D3:E3"/>
    <mergeCell ref="F4:F6"/>
    <mergeCell ref="H4:H6"/>
    <mergeCell ref="I4:I6"/>
    <mergeCell ref="K8:K9"/>
    <mergeCell ref="I8:I9"/>
    <mergeCell ref="G8:G9"/>
    <mergeCell ref="G4:G7"/>
    <mergeCell ref="K4:K7"/>
    <mergeCell ref="I16:I17"/>
    <mergeCell ref="I14:I15"/>
    <mergeCell ref="D1:F2"/>
    <mergeCell ref="L8:L9"/>
    <mergeCell ref="A12:A13"/>
    <mergeCell ref="A1:B1"/>
    <mergeCell ref="A2:B2"/>
    <mergeCell ref="B8:B9"/>
    <mergeCell ref="B10:B11"/>
    <mergeCell ref="A8:A9"/>
    <mergeCell ref="I10:I11"/>
    <mergeCell ref="F8:F9"/>
    <mergeCell ref="L4:L7"/>
    <mergeCell ref="K10:K11"/>
    <mergeCell ref="I12:I13"/>
    <mergeCell ref="G10:G11"/>
    <mergeCell ref="G12:G13"/>
    <mergeCell ref="H8:H9"/>
    <mergeCell ref="J4:J7"/>
    <mergeCell ref="A10:A11"/>
    <mergeCell ref="F10:F11"/>
    <mergeCell ref="E4:E6"/>
    <mergeCell ref="H10:H11"/>
    <mergeCell ref="H12:H13"/>
    <mergeCell ref="J8:J9"/>
    <mergeCell ref="J10:J11"/>
    <mergeCell ref="J12:J13"/>
    <mergeCell ref="A14:A15"/>
    <mergeCell ref="B4:B7"/>
    <mergeCell ref="A4:A7"/>
    <mergeCell ref="C4:C6"/>
    <mergeCell ref="D4:D6"/>
  </mergeCells>
  <phoneticPr fontId="0" type="noConversion"/>
  <conditionalFormatting sqref="F7 H7:I7 C25">
    <cfRule type="cellIs" dxfId="0" priority="1" stopIfTrue="1" operator="notEqual">
      <formula>1</formula>
    </cfRule>
  </conditionalFormatting>
  <printOptions horizontalCentered="1"/>
  <pageMargins left="0.23622047244094491" right="0" top="0.47244094488188981" bottom="0" header="0" footer="0"/>
  <pageSetup paperSize="9" orientation="landscape" verticalDpi="300" r:id="rId1"/>
  <headerFooter alignWithMargins="0">
    <oddHeader xml:space="preserve">&amp;L
</oddHeader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4</vt:i4>
      </vt:variant>
    </vt:vector>
  </HeadingPairs>
  <TitlesOfParts>
    <vt:vector size="7" baseType="lpstr">
      <vt:lpstr>מחוון</vt:lpstr>
      <vt:lpstr>קריטריונים</vt:lpstr>
      <vt:lpstr>סיכום הצעות</vt:lpstr>
      <vt:lpstr>מחוון!WPrint_Area_W</vt:lpstr>
      <vt:lpstr>'סיכום הצעות'!WPrint_Area_W</vt:lpstr>
      <vt:lpstr>קריטריונים!WPrint_Area_W</vt:lpstr>
      <vt:lpstr>מחוון!WPrint_TitlesW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Miryam</dc:creator>
  <cp:lastModifiedBy>Ido Marinov</cp:lastModifiedBy>
  <cp:lastPrinted>2018-10-25T07:48:02Z</cp:lastPrinted>
  <dcterms:created xsi:type="dcterms:W3CDTF">1998-04-12T06:27:49Z</dcterms:created>
  <dcterms:modified xsi:type="dcterms:W3CDTF">2026-03-17T07:09:19Z</dcterms:modified>
</cp:coreProperties>
</file>